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Table_outputs\2021\Final\"/>
    </mc:Choice>
  </mc:AlternateContent>
  <xr:revisionPtr revIDLastSave="0" documentId="13_ncr:1_{BCEC1E63-A223-437B-8ED9-91303CF0C536}" xr6:coauthVersionLast="45" xr6:coauthVersionMax="45" xr10:uidLastSave="{00000000-0000-0000-0000-000000000000}"/>
  <bookViews>
    <workbookView xWindow="3900" yWindow="3900" windowWidth="43200" windowHeight="23535" xr2:uid="{00000000-000D-0000-FFFF-FFFF00000000}"/>
  </bookViews>
  <sheets>
    <sheet name="Contents" sheetId="4" r:id="rId1"/>
    <sheet name="Table 5.1" sheetId="5" r:id="rId2"/>
    <sheet name="Table 5.2" sheetId="6" r:id="rId3"/>
    <sheet name="Index" sheetId="3" r:id="rId4"/>
    <sheet name="Data1" sheetId="1" r:id="rId5"/>
  </sheets>
  <definedNames>
    <definedName name="A124854178T">#REF!,#REF!</definedName>
    <definedName name="A124854178T_Data">#REF!</definedName>
    <definedName name="A124854178T_Latest">#REF!</definedName>
    <definedName name="A124854182J">#REF!,#REF!</definedName>
    <definedName name="A124854182J_Data">#REF!</definedName>
    <definedName name="A124854182J_Latest">#REF!</definedName>
    <definedName name="A124854186T">#REF!,#REF!</definedName>
    <definedName name="A124854186T_Data">#REF!</definedName>
    <definedName name="A124854186T_Latest">#REF!</definedName>
    <definedName name="A124854190J">#REF!,#REF!</definedName>
    <definedName name="A124854190J_Data">#REF!</definedName>
    <definedName name="A124854190J_Latest">#REF!</definedName>
    <definedName name="A124854194T">#REF!,#REF!</definedName>
    <definedName name="A124854194T_Data">#REF!</definedName>
    <definedName name="A124854194T_Latest">#REF!</definedName>
    <definedName name="A124854198A">#REF!,#REF!</definedName>
    <definedName name="A124854198A_Data">#REF!</definedName>
    <definedName name="A124854198A_Latest">#REF!</definedName>
    <definedName name="A124854202F">#REF!,#REF!</definedName>
    <definedName name="A124854202F_Data">#REF!</definedName>
    <definedName name="A124854202F_Latest">#REF!</definedName>
    <definedName name="A124854206R">#REF!,#REF!</definedName>
    <definedName name="A124854206R_Data">#REF!</definedName>
    <definedName name="A124854206R_Latest">#REF!</definedName>
    <definedName name="A124854210F">#REF!,#REF!</definedName>
    <definedName name="A124854210F_Data">#REF!</definedName>
    <definedName name="A124854210F_Latest">#REF!</definedName>
    <definedName name="A124854214R">#REF!,#REF!</definedName>
    <definedName name="A124854214R_Data">#REF!</definedName>
    <definedName name="A124854214R_Latest">#REF!</definedName>
    <definedName name="A124854218X">#REF!,#REF!</definedName>
    <definedName name="A124854218X_Data">#REF!</definedName>
    <definedName name="A124854218X_Latest">#REF!</definedName>
    <definedName name="A124854222R">#REF!,#REF!</definedName>
    <definedName name="A124854222R_Data">#REF!</definedName>
    <definedName name="A124854222R_Latest">#REF!</definedName>
    <definedName name="A124854226X">#REF!,#REF!</definedName>
    <definedName name="A124854226X_Data">#REF!</definedName>
    <definedName name="A124854226X_Latest">#REF!</definedName>
    <definedName name="A124854230R">#REF!,#REF!</definedName>
    <definedName name="A124854230R_Data">#REF!</definedName>
    <definedName name="A124854230R_Latest">#REF!</definedName>
    <definedName name="A124854234X">#REF!,#REF!</definedName>
    <definedName name="A124854234X_Data">#REF!</definedName>
    <definedName name="A124854234X_Latest">#REF!</definedName>
    <definedName name="A124854238J">#REF!,#REF!</definedName>
    <definedName name="A124854238J_Data">#REF!</definedName>
    <definedName name="A124854238J_Latest">#REF!</definedName>
    <definedName name="A124854242X">#REF!,#REF!</definedName>
    <definedName name="A124854242X_Data">#REF!</definedName>
    <definedName name="A124854242X_Latest">#REF!</definedName>
    <definedName name="A124854246J">#REF!,#REF!</definedName>
    <definedName name="A124854246J_Data">#REF!</definedName>
    <definedName name="A124854246J_Latest">#REF!</definedName>
    <definedName name="A124854250X">#REF!,#REF!</definedName>
    <definedName name="A124854250X_Data">#REF!</definedName>
    <definedName name="A124854250X_Latest">#REF!</definedName>
    <definedName name="A124854254J">#REF!,#REF!</definedName>
    <definedName name="A124854254J_Data">#REF!</definedName>
    <definedName name="A124854254J_Latest">#REF!</definedName>
    <definedName name="A124854258T">#REF!,#REF!</definedName>
    <definedName name="A124854258T_Data">#REF!</definedName>
    <definedName name="A124854258T_Latest">#REF!</definedName>
    <definedName name="A124854262J">#REF!,#REF!</definedName>
    <definedName name="A124854262J_Data">#REF!</definedName>
    <definedName name="A124854262J_Latest">#REF!</definedName>
    <definedName name="A124854266T">#REF!,#REF!</definedName>
    <definedName name="A124854266T_Data">#REF!</definedName>
    <definedName name="A124854266T_Latest">#REF!</definedName>
    <definedName name="A124854270J">#REF!,#REF!</definedName>
    <definedName name="A124854270J_Data">#REF!</definedName>
    <definedName name="A124854270J_Latest">#REF!</definedName>
    <definedName name="A124854274T">#REF!,#REF!</definedName>
    <definedName name="A124854274T_Data">#REF!</definedName>
    <definedName name="A124854274T_Latest">#REF!</definedName>
    <definedName name="A124854278A">#REF!,#REF!</definedName>
    <definedName name="A124854278A_Data">#REF!</definedName>
    <definedName name="A124854278A_Latest">#REF!</definedName>
    <definedName name="A124854538K">#REF!,#REF!</definedName>
    <definedName name="A124854538K_Data">#REF!</definedName>
    <definedName name="A124854538K_Latest">#REF!</definedName>
    <definedName name="A124854542A">#REF!,#REF!</definedName>
    <definedName name="A124854542A_Data">#REF!</definedName>
    <definedName name="A124854542A_Latest">#REF!</definedName>
    <definedName name="A124854546K">#REF!,#REF!</definedName>
    <definedName name="A124854546K_Data">#REF!</definedName>
    <definedName name="A124854546K_Latest">#REF!</definedName>
    <definedName name="A124854550A">#REF!,#REF!</definedName>
    <definedName name="A124854550A_Data">#REF!</definedName>
    <definedName name="A124854550A_Latest">#REF!</definedName>
    <definedName name="A124854554K">#REF!,#REF!</definedName>
    <definedName name="A124854554K_Data">#REF!</definedName>
    <definedName name="A124854554K_Latest">#REF!</definedName>
    <definedName name="A124854558V">#REF!,#REF!</definedName>
    <definedName name="A124854558V_Data">#REF!</definedName>
    <definedName name="A124854558V_Latest">#REF!</definedName>
    <definedName name="A124854562K">#REF!,#REF!</definedName>
    <definedName name="A124854562K_Data">#REF!</definedName>
    <definedName name="A124854562K_Latest">#REF!</definedName>
    <definedName name="A124854566V">#REF!,#REF!</definedName>
    <definedName name="A124854566V_Data">#REF!</definedName>
    <definedName name="A124854566V_Latest">#REF!</definedName>
    <definedName name="A124854570K">#REF!,#REF!</definedName>
    <definedName name="A124854570K_Data">#REF!</definedName>
    <definedName name="A124854570K_Latest">#REF!</definedName>
    <definedName name="A124854574V">#REF!,#REF!</definedName>
    <definedName name="A124854574V_Data">#REF!</definedName>
    <definedName name="A124854574V_Latest">#REF!</definedName>
    <definedName name="A124854578C">#REF!,#REF!</definedName>
    <definedName name="A124854578C_Data">#REF!</definedName>
    <definedName name="A124854578C_Latest">#REF!</definedName>
    <definedName name="A124854582V">#REF!,#REF!</definedName>
    <definedName name="A124854582V_Data">#REF!</definedName>
    <definedName name="A124854582V_Latest">#REF!</definedName>
    <definedName name="A124854586C">#REF!,#REF!</definedName>
    <definedName name="A124854586C_Data">#REF!</definedName>
    <definedName name="A124854586C_Latest">#REF!</definedName>
    <definedName name="A124854590V">#REF!,#REF!</definedName>
    <definedName name="A124854590V_Data">#REF!</definedName>
    <definedName name="A124854590V_Latest">#REF!</definedName>
    <definedName name="A124854594C">#REF!,#REF!</definedName>
    <definedName name="A124854594C_Data">#REF!</definedName>
    <definedName name="A124854594C_Latest">#REF!</definedName>
    <definedName name="A124854598L">#REF!,#REF!</definedName>
    <definedName name="A124854598L_Data">#REF!</definedName>
    <definedName name="A124854598L_Latest">#REF!</definedName>
    <definedName name="A124854602T">#REF!,#REF!</definedName>
    <definedName name="A124854602T_Data">#REF!</definedName>
    <definedName name="A124854602T_Latest">#REF!</definedName>
    <definedName name="A124854606A">#REF!,#REF!</definedName>
    <definedName name="A124854606A_Data">#REF!</definedName>
    <definedName name="A124854606A_Latest">#REF!</definedName>
    <definedName name="A124854610T">#REF!,#REF!</definedName>
    <definedName name="A124854610T_Data">#REF!</definedName>
    <definedName name="A124854610T_Latest">#REF!</definedName>
    <definedName name="A124854614A">#REF!,#REF!</definedName>
    <definedName name="A124854614A_Data">#REF!</definedName>
    <definedName name="A124854614A_Latest">#REF!</definedName>
    <definedName name="A124854618K">#REF!,#REF!</definedName>
    <definedName name="A124854618K_Data">#REF!</definedName>
    <definedName name="A124854618K_Latest">#REF!</definedName>
    <definedName name="A124854622A">#REF!,#REF!</definedName>
    <definedName name="A124854622A_Data">#REF!</definedName>
    <definedName name="A124854622A_Latest">#REF!</definedName>
    <definedName name="A124854626K">#REF!,#REF!</definedName>
    <definedName name="A124854626K_Data">#REF!</definedName>
    <definedName name="A124854626K_Latest">#REF!</definedName>
    <definedName name="A124854630A">#REF!,#REF!</definedName>
    <definedName name="A124854630A_Data">#REF!</definedName>
    <definedName name="A124854630A_Latest">#REF!</definedName>
    <definedName name="A124854634K">#REF!,#REF!</definedName>
    <definedName name="A124854634K_Data">#REF!</definedName>
    <definedName name="A124854634K_Latest">#REF!</definedName>
    <definedName name="A124854638V">#REF!,#REF!</definedName>
    <definedName name="A124854638V_Data">#REF!</definedName>
    <definedName name="A124854638V_Latest">#REF!</definedName>
    <definedName name="A124854642K">#REF!,#REF!</definedName>
    <definedName name="A124854642K_Data">#REF!</definedName>
    <definedName name="A124854642K_Latest">#REF!</definedName>
    <definedName name="A124854646V">#REF!,#REF!</definedName>
    <definedName name="A124854646V_Data">#REF!</definedName>
    <definedName name="A124854646V_Latest">#REF!</definedName>
    <definedName name="A124854650K">#REF!,#REF!</definedName>
    <definedName name="A124854650K_Data">#REF!</definedName>
    <definedName name="A124854650K_Latest">#REF!</definedName>
    <definedName name="A124854654V">#REF!,#REF!</definedName>
    <definedName name="A124854654V_Data">#REF!</definedName>
    <definedName name="A124854654V_Latest">#REF!</definedName>
    <definedName name="A124854658C">#REF!,#REF!</definedName>
    <definedName name="A124854658C_Data">#REF!</definedName>
    <definedName name="A124854658C_Latest">#REF!</definedName>
    <definedName name="A124854662V">#REF!,#REF!</definedName>
    <definedName name="A124854662V_Data">#REF!</definedName>
    <definedName name="A124854662V_Latest">#REF!</definedName>
    <definedName name="A124854666C">#REF!,#REF!</definedName>
    <definedName name="A124854666C_Data">#REF!</definedName>
    <definedName name="A124854666C_Latest">#REF!</definedName>
    <definedName name="A124854670V">#REF!,#REF!</definedName>
    <definedName name="A124854670V_Data">#REF!</definedName>
    <definedName name="A124854670V_Latest">#REF!</definedName>
    <definedName name="A124854674C">#REF!,#REF!</definedName>
    <definedName name="A124854674C_Data">#REF!</definedName>
    <definedName name="A124854674C_Latest">#REF!</definedName>
    <definedName name="A124854678L">#REF!,#REF!</definedName>
    <definedName name="A124854678L_Data">#REF!</definedName>
    <definedName name="A124854678L_Latest">#REF!</definedName>
    <definedName name="A124860558J">Data1!$N$1:$N$10,Data1!$N$11:$N$30</definedName>
    <definedName name="A124860558J_Data">Data1!$N$11:$N$30</definedName>
    <definedName name="A124860558J_Latest">Data1!$N$30</definedName>
    <definedName name="A124860562X">Data1!$U$1:$U$10,Data1!$U$11:$U$30</definedName>
    <definedName name="A124860562X_Data">Data1!$U$11:$U$30</definedName>
    <definedName name="A124860562X_Latest">Data1!$U$30</definedName>
    <definedName name="A124860566J">Data1!$O$1:$O$10,Data1!$O$11:$O$30</definedName>
    <definedName name="A124860566J_Data">Data1!$O$11:$O$30</definedName>
    <definedName name="A124860566J_Latest">Data1!$O$30</definedName>
    <definedName name="A124860570X">Data1!$Q$1:$Q$10,Data1!$Q$11:$Q$30</definedName>
    <definedName name="A124860570X_Data">Data1!$Q$11:$Q$30</definedName>
    <definedName name="A124860570X_Latest">Data1!$Q$30</definedName>
    <definedName name="A124860574J">Data1!$I$1:$I$10,Data1!$I$11:$I$30</definedName>
    <definedName name="A124860574J_Data">Data1!$I$11:$I$30</definedName>
    <definedName name="A124860574J_Latest">Data1!$I$30</definedName>
    <definedName name="A124860578T">Data1!$M$1:$M$10,Data1!$M$11:$M$30</definedName>
    <definedName name="A124860578T_Data">Data1!$M$11:$M$30</definedName>
    <definedName name="A124860578T_Latest">Data1!$M$30</definedName>
    <definedName name="A124860582J">Data1!$C$1:$C$10,Data1!$C$11:$C$30</definedName>
    <definedName name="A124860582J_Data">Data1!$C$11:$C$30</definedName>
    <definedName name="A124860582J_Latest">Data1!$C$30</definedName>
    <definedName name="A124860586T">Data1!$F$1:$F$10,Data1!$F$11:$F$30</definedName>
    <definedName name="A124860586T_Data">Data1!$F$11:$F$30</definedName>
    <definedName name="A124860586T_Latest">Data1!$F$30</definedName>
    <definedName name="A124860590J">Data1!$G$1:$G$10,Data1!$G$11:$G$30</definedName>
    <definedName name="A124860590J_Data">Data1!$G$11:$G$30</definedName>
    <definedName name="A124860590J_Latest">Data1!$G$30</definedName>
    <definedName name="A124860594T">Data1!$P$1:$P$10,Data1!$P$11:$P$30</definedName>
    <definedName name="A124860594T_Data">Data1!$P$11:$P$30</definedName>
    <definedName name="A124860594T_Latest">Data1!$P$30</definedName>
    <definedName name="A124860598A">Data1!$R$1:$R$10,Data1!$R$11:$R$30</definedName>
    <definedName name="A124860598A_Data">Data1!$R$11:$R$30</definedName>
    <definedName name="A124860598A_Latest">Data1!$R$30</definedName>
    <definedName name="A124860602F">Data1!$S$1:$S$10,Data1!$S$11:$S$30</definedName>
    <definedName name="A124860602F_Data">Data1!$S$11:$S$30</definedName>
    <definedName name="A124860602F_Latest">Data1!$S$30</definedName>
    <definedName name="A124860606R">Data1!$H$1:$H$10,Data1!$H$11:$H$30</definedName>
    <definedName name="A124860606R_Data">Data1!$H$11:$H$30</definedName>
    <definedName name="A124860606R_Latest">Data1!$H$30</definedName>
    <definedName name="A124860610F">Data1!$K$1:$K$10,Data1!$K$11:$K$30</definedName>
    <definedName name="A124860610F_Data">Data1!$K$11:$K$30</definedName>
    <definedName name="A124860610F_Latest">Data1!$K$30</definedName>
    <definedName name="A124860614R">Data1!$B$1:$B$10,Data1!$B$11:$B$30</definedName>
    <definedName name="A124860614R_Data">Data1!$B$11:$B$30</definedName>
    <definedName name="A124860614R_Latest">Data1!$B$30</definedName>
    <definedName name="A124860618X">Data1!$D$1:$D$10,Data1!$D$11:$D$30</definedName>
    <definedName name="A124860618X_Data">Data1!$D$11:$D$30</definedName>
    <definedName name="A124860618X_Latest">Data1!$D$30</definedName>
    <definedName name="A124860622R">Data1!$E$1:$E$10,Data1!$E$11:$E$30</definedName>
    <definedName name="A124860622R_Data">Data1!$E$11:$E$30</definedName>
    <definedName name="A124860622R_Latest">Data1!$E$30</definedName>
    <definedName name="A124860626X">Data1!$J$1:$J$10,Data1!$J$11:$J$30</definedName>
    <definedName name="A124860626X_Data">Data1!$J$11:$J$30</definedName>
    <definedName name="A124860626X_Latest">Data1!$J$30</definedName>
    <definedName name="A124860630R">Data1!$V$1:$V$10,Data1!$V$11:$V$30</definedName>
    <definedName name="A124860630R_Data">Data1!$V$11:$V$30</definedName>
    <definedName name="A124860630R_Latest">Data1!$V$30</definedName>
    <definedName name="A124860634X">Data1!$L$1:$L$10,Data1!$L$11:$L$30</definedName>
    <definedName name="A124860634X_Data">Data1!$L$11:$L$30</definedName>
    <definedName name="A124860634X_Latest">Data1!$L$30</definedName>
    <definedName name="A124860638J">Data1!$T$1:$T$10,Data1!$T$11:$T$30</definedName>
    <definedName name="A124860638J_Data">Data1!$T$11:$T$30</definedName>
    <definedName name="A124860638J_Latest">Data1!$T$30</definedName>
    <definedName name="Date_Range">Data1!$A$2:$A$10,Data1!$A$11:$A$30</definedName>
    <definedName name="Date_Range_Data">Data1!$A$11:$A$30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B5" i="6"/>
  <c r="C42" i="5"/>
  <c r="C41" i="5"/>
  <c r="C40" i="5"/>
  <c r="C39" i="5"/>
  <c r="C38" i="5"/>
  <c r="C37" i="5"/>
  <c r="C35" i="5"/>
  <c r="C31" i="5"/>
  <c r="C30" i="5"/>
  <c r="C29" i="5"/>
  <c r="C28" i="5"/>
  <c r="C27" i="5"/>
  <c r="C26" i="5"/>
  <c r="C24" i="5"/>
  <c r="C20" i="5"/>
  <c r="C19" i="5"/>
  <c r="C18" i="5"/>
  <c r="C17" i="5"/>
  <c r="C16" i="5"/>
  <c r="C15" i="5"/>
  <c r="C13" i="5"/>
  <c r="A8" i="5"/>
  <c r="B7" i="5"/>
  <c r="B6" i="5"/>
  <c r="B5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Pauline Amwony</author>
    <author>Cassandra L Gligora</author>
  </authors>
  <commentList>
    <comment ref="B13" authorId="0" shapeId="0" xr:uid="{9900B381-C265-4405-BDD6-8CDE6B9355BD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 Excludes Other families.</t>
        </r>
      </text>
    </comment>
    <comment ref="B15" authorId="0" shapeId="0" xr:uid="{319B8D2C-CBE9-4840-BEB5-CF8FAA971BB7}">
      <text>
        <r>
          <rPr>
            <sz val="8"/>
            <color indexed="81"/>
            <rFont val="arial"/>
            <family val="2"/>
          </rPr>
          <t>Includes children under 15 years and students aged 15 to 24 years attending school or full-time tertiary education and usually living in the same household as their parent/guardian. Excludes dependents students aged 15 to 24 years in Other families</t>
        </r>
      </text>
    </comment>
    <comment ref="B20" authorId="1" shapeId="0" xr:uid="{94886867-7C9E-4B6C-A2AD-9F6028353BB1}">
      <text>
        <r>
          <rPr>
            <sz val="8"/>
            <color indexed="81"/>
            <rFont val="arial"/>
            <family val="2"/>
          </rPr>
          <t>Students aged 15 to 24 years attending school or full-time tertiary education and usually living in the same household as their parent/guardian. Excludes dependent students aged 15 to 24 in Other families.</t>
        </r>
      </text>
    </comment>
    <comment ref="B31" authorId="1" shapeId="0" xr:uid="{541A2F41-E71D-4E02-8541-D55BC0B06F9A}">
      <text>
        <r>
          <rPr>
            <sz val="8"/>
            <color indexed="81"/>
            <rFont val="arial"/>
            <family val="2"/>
          </rPr>
          <t>Students aged 15 to 24 years attending school or full-time tertiary education and usually living in the same household as their parent/guardian. Excludes dependent students aged 15 to 24 in Other families.</t>
        </r>
      </text>
    </comment>
    <comment ref="B42" authorId="1" shapeId="0" xr:uid="{B24B2208-8911-459E-81F6-E70D1B6039E2}">
      <text>
        <r>
          <rPr>
            <sz val="8"/>
            <color indexed="81"/>
            <rFont val="arial"/>
            <family val="2"/>
          </rPr>
          <t>Students aged 15 to 24 years attending school or full-time tertiary education and usually living in the same household as their parent/guardian. Excludes dependent students aged 15 to 24 in Other families.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Pauline Amwony</author>
    <author>Cassandra L Gligora</author>
  </authors>
  <commentList>
    <comment ref="B13" authorId="0" shapeId="0" xr:uid="{90EBAAFC-2A85-4B7C-855E-616500550981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 Excludes Other families.</t>
        </r>
      </text>
    </comment>
    <comment ref="B15" authorId="0" shapeId="0" xr:uid="{02F56301-8338-42D8-97D9-612CA5810D56}">
      <text>
        <r>
          <rPr>
            <sz val="8"/>
            <color indexed="81"/>
            <rFont val="arial"/>
            <family val="2"/>
          </rPr>
          <t>Includes children under 15 years and students aged 15 to 24 years attending school or full-time tertiary education and usually living in the same household as their parent/guardian. Excludes dependents students aged 15 to 24 years in Other families</t>
        </r>
      </text>
    </comment>
    <comment ref="B20" authorId="1" shapeId="0" xr:uid="{D68AF4FE-4F6F-4DC6-9E94-A5BC1DAA09D0}">
      <text>
        <r>
          <rPr>
            <sz val="8"/>
            <color indexed="81"/>
            <rFont val="arial"/>
            <family val="2"/>
          </rPr>
          <t>Students aged 15 to 24 years attending school or full-time tertiary education and usually living in the same household as their parent/guardian. Excludes dependent students aged 15 to 24 in Other families.</t>
        </r>
      </text>
    </comment>
    <comment ref="B31" authorId="1" shapeId="0" xr:uid="{19E32815-F958-4CF3-95DD-F77CD601E4A5}">
      <text>
        <r>
          <rPr>
            <sz val="8"/>
            <color indexed="81"/>
            <rFont val="arial"/>
            <family val="2"/>
          </rPr>
          <t>Students aged 15 to 24 years attending school or full-time tertiary education and usually living in the same household as their parent/guardian. Excludes dependent students aged 15 to 24 in Other families.</t>
        </r>
      </text>
    </comment>
    <comment ref="B42" authorId="1" shapeId="0" xr:uid="{3DBF1A13-7E32-441E-8424-77E80585DC29}">
      <text>
        <r>
          <rPr>
            <sz val="8"/>
            <color indexed="81"/>
            <rFont val="arial"/>
            <family val="2"/>
          </rPr>
          <t>Students aged 15 to 24 years attending school or full-time tertiary education and usually living in the same household as their parent/guardian. Excludes dependent students aged 15 to 24 in Other families.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<sst xmlns="http://schemas.openxmlformats.org/spreadsheetml/2006/main" count="410" uniqueCount="95">
  <si>
    <t>Families with dependants ;</t>
  </si>
  <si>
    <t>Dependants ;</t>
  </si>
  <si>
    <t>Dependants ;  Children aged 0–14 years ;</t>
  </si>
  <si>
    <t>Dependants ;  &gt; Children aged 0–4 years ;</t>
  </si>
  <si>
    <t>Dependants ;  &gt; Children aged 5–9 years ;</t>
  </si>
  <si>
    <t>Dependants ;  &gt; Children aged 10–14 years ;</t>
  </si>
  <si>
    <t>Dependants ;  Dependent students aged 15–24 years ;</t>
  </si>
  <si>
    <t>Couple families with dependants ;</t>
  </si>
  <si>
    <t>Dependants in couple families ;</t>
  </si>
  <si>
    <t>Dependants in couple families ;  Children aged 0–14 years ;</t>
  </si>
  <si>
    <t>Dependants in couple families ;  &gt; Children aged 0–4 years ;</t>
  </si>
  <si>
    <t>Dependants in couple families ;  &gt; Children aged 5–9 years ;</t>
  </si>
  <si>
    <t>Dependants in couple families ;  &gt; Children aged 10–14 years ;</t>
  </si>
  <si>
    <t>Dependants in couple families ;  Dependent students aged 15–24 years ;</t>
  </si>
  <si>
    <t>One parent families with dependants ;</t>
  </si>
  <si>
    <t>Dependants in one parent families ;</t>
  </si>
  <si>
    <t>Dependants in one parent families ;  Children aged 0–14 years ;</t>
  </si>
  <si>
    <t>Dependants in one parent families ;  &gt; Children aged 0–4 years ;</t>
  </si>
  <si>
    <t>Dependants in one parent families ;  &gt; Children aged 5–9 years ;</t>
  </si>
  <si>
    <t>Dependants in one parent families ;  &gt; Children aged 10–14 years ;</t>
  </si>
  <si>
    <t>Dependants in one parent families ;  Dependent students aged 15–24 years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</si>
  <si>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</si>
  <si>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</si>
  <si>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</si>
  <si>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</si>
  <si>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</si>
  <si>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</si>
  <si>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</si>
  <si>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</si>
  <si>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</si>
  <si>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</si>
  <si>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</si>
  <si>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</si>
  <si>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A124860614R</t>
  </si>
  <si>
    <t>A124860582J</t>
  </si>
  <si>
    <t>A124860618X</t>
  </si>
  <si>
    <t>A124860622R</t>
  </si>
  <si>
    <t>A124860586T</t>
  </si>
  <si>
    <t>A124860590J</t>
  </si>
  <si>
    <t>A124860606R</t>
  </si>
  <si>
    <t>A124860574J</t>
  </si>
  <si>
    <t>A124860626X</t>
  </si>
  <si>
    <t>A124860610F</t>
  </si>
  <si>
    <t>A124860634X</t>
  </si>
  <si>
    <t>A124860578T</t>
  </si>
  <si>
    <t>A124860558J</t>
  </si>
  <si>
    <t>A124860566J</t>
  </si>
  <si>
    <t>A124860594T</t>
  </si>
  <si>
    <t>A124860570X</t>
  </si>
  <si>
    <t>A124860598A</t>
  </si>
  <si>
    <t>A124860602F</t>
  </si>
  <si>
    <t>A124860638J</t>
  </si>
  <si>
    <t>A124860562X</t>
  </si>
  <si>
    <t>A124860630R</t>
  </si>
  <si>
    <t>Time Series Workbook</t>
  </si>
  <si>
    <t>6224.0.55.001 Labour Force Status of Families</t>
  </si>
  <si>
    <t>Table 5. Familes by age of dependent children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</si>
  <si>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</si>
  <si>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</si>
  <si>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</si>
  <si>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</si>
  <si>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</si>
  <si>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</si>
  <si>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Varies</t>
  </si>
  <si>
    <t>3,6,9,12</t>
  </si>
  <si>
    <t>Released at 11:30 am (Canberra time) Tue 12 Oct 2021</t>
  </si>
  <si>
    <t>Contents</t>
  </si>
  <si>
    <t>Tables</t>
  </si>
  <si>
    <t>Table 5.1 - June 2021</t>
  </si>
  <si>
    <t>Table 5.2 -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</si>
  <si>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</si>
  <si>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</si>
  <si>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</si>
  <si>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Labour Force Status of Families, Jun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</si>
  <si>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</si>
  <si>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</si>
  <si>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</si>
  <si>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</si>
  <si>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'000</t>
  </si>
  <si>
    <t>ALL FAMILIES</t>
  </si>
  <si>
    <t>Families with dependants</t>
  </si>
  <si>
    <t xml:space="preserve"> Dependants</t>
  </si>
  <si>
    <t>Children aged 0–14 years</t>
  </si>
  <si>
    <t>Children aged 0–4 years</t>
  </si>
  <si>
    <t>Children aged 5–9 years</t>
  </si>
  <si>
    <t>Children aged 10–14 years</t>
  </si>
  <si>
    <t>Dependent students aged 15–24 years</t>
  </si>
  <si>
    <t>COUPLE FAMILIES</t>
  </si>
  <si>
    <t>Couple families with dependants</t>
  </si>
  <si>
    <t>Dependants in couple families</t>
  </si>
  <si>
    <t>ONE PARENT FAMILIES</t>
  </si>
  <si>
    <t>One parent families with dependants</t>
  </si>
  <si>
    <t>Dependants in one parent families</t>
  </si>
  <si>
    <t>© Commonwealth of Australia 2021</t>
  </si>
  <si>
    <t>© Commonwealth of Australia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</si>
</sst>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7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</font>
    <font>
      <sz val="10"/>
      <color indexed="49"/>
      <name val="Arial"/>
      <family val="2"/>
    </font>
    <font>
      <b/>
      <sz val="8"/>
      <color indexed="49"/>
      <name val="Arial"/>
      <family val="2"/>
    </font>
    <font>
      <u/>
      <sz val="8"/>
      <color indexed="12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26" fillId="0" borderId="0">
      <alignment horizontal="center" vertical="center" wrapText="1"/>
    </xf>
    <xf numFmtId="0" fontId="9" fillId="0" borderId="0"/>
    <xf numFmtId="0" fontId="10" fillId="0" borderId="0">
      <alignment horizontal="left" vertical="center" wrapText="1"/>
    </xf>
    <xf numFmtId="0" fontId="10" fillId="0" borderId="0">
      <alignment horizontal="right"/>
    </xf>
    <xf numFmtId="0" fontId="2" fillId="0" borderId="0"/>
    <xf numFmtId="0" fontId="9" fillId="0" borderId="0"/>
    <xf numFmtId="0" fontId="26" fillId="0" borderId="0">
      <alignment horizontal="right"/>
    </xf>
  </cellStyleXfs>
  <cellXfs count="9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0" fontId="24" fillId="0" borderId="0" xfId="0" applyFont="1" applyAlignment="1">
      <alignment horizontal="center"/>
    </xf>
    <xf numFmtId="17" fontId="27" fillId="0" borderId="0" xfId="0" applyNumberFormat="1" applyFont="1" applyAlignment="1">
      <alignment horizontal="right"/>
    </xf>
    <xf numFmtId="17" fontId="27" fillId="0" borderId="0" xfId="9" quotePrefix="1" applyNumberFormat="1" applyFont="1" applyAlignment="1">
      <alignment horizontal="right" wrapText="1"/>
    </xf>
    <xf numFmtId="1" fontId="28" fillId="0" borderId="0" xfId="10" applyNumberFormat="1" applyFont="1" applyAlignment="1">
      <alignment horizontal="center"/>
    </xf>
    <xf numFmtId="0" fontId="2" fillId="0" borderId="0" xfId="10" applyFont="1" applyAlignment="1">
      <alignment horizontal="right"/>
    </xf>
    <xf numFmtId="0" fontId="10" fillId="0" borderId="0" xfId="10" applyFont="1" applyAlignment="1">
      <alignment horizontal="right"/>
    </xf>
    <xf numFmtId="0" fontId="29" fillId="0" borderId="0" xfId="7" applyFont="1" applyAlignment="1">
      <alignment horizontal="right"/>
    </xf>
    <xf numFmtId="0" fontId="12" fillId="0" borderId="0" xfId="7"/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0" fontId="27" fillId="0" borderId="0" xfId="8" applyFont="1" applyAlignment="1">
      <alignment horizontal="left"/>
    </xf>
    <xf numFmtId="166" fontId="10" fillId="0" borderId="0" xfId="11" applyNumberFormat="1" applyAlignment="1">
      <alignment horizontal="left" vertical="center"/>
    </xf>
    <xf numFmtId="0" fontId="25" fillId="0" borderId="0" xfId="0" applyFont="1" applyAlignment="1">
      <alignment horizontal="center" wrapText="1"/>
    </xf>
    <xf numFmtId="166" fontId="18" fillId="0" borderId="0" xfId="7" applyNumberFormat="1" applyFont="1" applyAlignment="1">
      <alignment horizontal="right"/>
    </xf>
    <xf numFmtId="1" fontId="27" fillId="0" borderId="0" xfId="11" applyNumberFormat="1" applyFont="1" applyAlignment="1">
      <alignment horizontal="center" vertical="center"/>
    </xf>
    <xf numFmtId="0" fontId="27" fillId="0" borderId="0" xfId="11" applyFont="1" applyAlignment="1">
      <alignment vertical="center"/>
    </xf>
    <xf numFmtId="0" fontId="30" fillId="0" borderId="0" xfId="7" applyFont="1"/>
    <xf numFmtId="0" fontId="11" fillId="0" borderId="0" xfId="7" applyFont="1"/>
    <xf numFmtId="167" fontId="27" fillId="0" borderId="0" xfId="0" applyNumberFormat="1" applyFont="1" applyAlignment="1">
      <alignment horizontal="left"/>
    </xf>
    <xf numFmtId="166" fontId="27" fillId="0" borderId="0" xfId="12" applyNumberFormat="1" applyFont="1">
      <alignment horizontal="right"/>
    </xf>
    <xf numFmtId="1" fontId="28" fillId="0" borderId="0" xfId="13" applyNumberFormat="1" applyFont="1" applyAlignment="1">
      <alignment horizontal="center"/>
    </xf>
    <xf numFmtId="0" fontId="27" fillId="0" borderId="0" xfId="11" applyFont="1" applyAlignment="1">
      <alignment horizontal="center" vertical="center"/>
    </xf>
    <xf numFmtId="0" fontId="27" fillId="0" borderId="0" xfId="7" applyFont="1"/>
    <xf numFmtId="0" fontId="10" fillId="0" borderId="0" xfId="0" applyFont="1" applyAlignment="1">
      <alignment horizontal="left"/>
    </xf>
    <xf numFmtId="166" fontId="2" fillId="0" borderId="0" xfId="14" applyNumberFormat="1" applyFont="1"/>
    <xf numFmtId="167" fontId="10" fillId="0" borderId="0" xfId="7" applyNumberFormat="1" applyFont="1"/>
    <xf numFmtId="0" fontId="31" fillId="0" borderId="0" xfId="7" applyFont="1"/>
    <xf numFmtId="0" fontId="32" fillId="0" borderId="0" xfId="0" applyFont="1" applyAlignment="1">
      <alignment horizontal="left"/>
    </xf>
    <xf numFmtId="166" fontId="10" fillId="0" borderId="0" xfId="12" applyNumberForma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167" fontId="32" fillId="0" borderId="0" xfId="0" applyNumberFormat="1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 wrapText="1"/>
    </xf>
    <xf numFmtId="166" fontId="27" fillId="0" borderId="0" xfId="11" applyNumberFormat="1" applyFont="1" applyAlignment="1">
      <alignment horizontal="left" vertical="center"/>
    </xf>
    <xf numFmtId="166" fontId="18" fillId="0" borderId="0" xfId="7" applyNumberFormat="1" applyFont="1"/>
    <xf numFmtId="166" fontId="15" fillId="0" borderId="0" xfId="7" applyNumberFormat="1" applyFont="1"/>
    <xf numFmtId="167" fontId="34" fillId="0" borderId="0" xfId="0" applyNumberFormat="1" applyFont="1" applyAlignment="1">
      <alignment horizontal="left"/>
    </xf>
    <xf numFmtId="1" fontId="28" fillId="0" borderId="0" xfId="15" applyNumberFormat="1" applyFont="1" applyAlignment="1">
      <alignment horizontal="center"/>
    </xf>
    <xf numFmtId="0" fontId="27" fillId="0" borderId="0" xfId="0" applyFont="1" applyAlignment="1">
      <alignment horizontal="left" indent="1"/>
    </xf>
    <xf numFmtId="0" fontId="35" fillId="0" borderId="0" xfId="1" applyFont="1" applyAlignment="1" applyProtection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27" fillId="0" borderId="3" xfId="0" applyFont="1" applyBorder="1" applyAlignment="1">
      <alignment horizontal="center" wrapText="1"/>
    </xf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</cellXfs>
  <cellStyles count="16">
    <cellStyle name="Hyperlink" xfId="1" builtinId="8"/>
    <cellStyle name="Hyperlink 2" xfId="5" xr:uid="{66B0F25E-1F6B-4E28-81ED-3A0E23217B2E}"/>
    <cellStyle name="Normal" xfId="0" builtinId="0"/>
    <cellStyle name="Normal 10" xfId="3" xr:uid="{DE241D35-1E06-4AA0-B1EC-8FDD2D8DA7F5}"/>
    <cellStyle name="Normal 2" xfId="7" xr:uid="{83D9C776-E665-4E43-844F-E5B3DEA9B222}"/>
    <cellStyle name="Normal 2 2" xfId="10" xr:uid="{522FD5FC-EDD2-4252-8312-2FACE6965CE8}"/>
    <cellStyle name="Normal 2 4" xfId="4" xr:uid="{2DB24A8D-85CA-4872-A9FB-6B803BA7CBE7}"/>
    <cellStyle name="Normal 3" xfId="14" xr:uid="{86E397C5-EF3C-444B-AC68-89025D24B978}"/>
    <cellStyle name="Normal 3 5 4" xfId="2" xr:uid="{AEE6CF1B-D958-4F47-B93D-4B7BF7458AC2}"/>
    <cellStyle name="Normal 30" xfId="13" xr:uid="{32A1F0DD-18C7-483A-A92A-E5A41E85A0F6}"/>
    <cellStyle name="Style1" xfId="6" xr:uid="{624A9603-D3BB-4A25-922C-6E6204AC1925}"/>
    <cellStyle name="Style4" xfId="8" xr:uid="{CACD4508-15E1-4226-833B-52E0D16A0CFE}"/>
    <cellStyle name="Style5" xfId="9" xr:uid="{89CA5C74-29D3-4850-83A6-A06509942E74}"/>
    <cellStyle name="Style7 5" xfId="12" xr:uid="{8473F5D4-C2A0-44AF-BAC2-07974337E6F7}"/>
    <cellStyle name="Style8 2" xfId="15" xr:uid="{0B99DAE1-5E47-4512-B3BD-E632EF1EA77D}"/>
    <cellStyle name="Style9" xfId="11" xr:uid="{1450D8A6-290F-4448-B3FE-8A63426DE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7566E0-8222-4A17-921D-64EAC3E4BE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F7550A-4299-4DF6-B498-13BD3C9F99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3EB0EF-B2A0-473E-94BD-F612499797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4F7910BD-7E70-4B5F-96CD-7A44B8977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1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B7F0-4F76-40D9-AA75-38A23D092A7C}">
  <dimension ref="A1:L26"/>
  <sheetViews>
    <sheetView showGridLines="0" tabSelected="1" workbookViewId="0">
      <pane ySplit="7" topLeftCell="A8" activePane="bottomLeft" state="frozen"/>
      <selection activeCell="B61" sqref="B6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21"/>
      <c r="B1" s="21"/>
      <c r="C1" s="21"/>
      <c r="D1" s="21"/>
      <c r="E1" s="21"/>
    </row>
    <row r="2" spans="1:12">
      <c r="A2" s="21"/>
      <c r="B2" s="13" t="s">
        <v>54</v>
      </c>
      <c r="C2" s="12"/>
      <c r="D2" s="12"/>
      <c r="E2" s="12"/>
    </row>
    <row r="3" spans="1:12" ht="12" customHeight="1">
      <c r="A3" s="21"/>
      <c r="B3" s="12"/>
      <c r="C3" s="12"/>
      <c r="D3" s="12"/>
      <c r="E3" s="12"/>
    </row>
    <row r="4" spans="1:12">
      <c r="A4" s="21"/>
      <c r="B4" s="12"/>
      <c r="C4" s="12"/>
      <c r="D4" s="12"/>
      <c r="E4" s="12"/>
    </row>
    <row r="5" spans="1:12" ht="15.75">
      <c r="A5" s="21"/>
      <c r="B5" s="14" t="s">
        <v>55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83" t="s">
        <v>56</v>
      </c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5.75" customHeight="1">
      <c r="A7" s="21"/>
      <c r="B7" s="22" t="s">
        <v>65</v>
      </c>
      <c r="C7" s="21"/>
      <c r="D7" s="21"/>
      <c r="E7" s="21"/>
    </row>
    <row r="8" spans="1:12">
      <c r="A8" s="23"/>
      <c r="B8" s="23"/>
      <c r="C8" s="23"/>
      <c r="D8" s="21"/>
      <c r="E8" s="21"/>
    </row>
    <row r="9" spans="1:12" ht="15.75">
      <c r="A9" s="24"/>
      <c r="B9" s="25" t="s">
        <v>66</v>
      </c>
      <c r="C9" s="24"/>
      <c r="D9" s="21"/>
      <c r="E9" s="21"/>
    </row>
    <row r="10" spans="1:12">
      <c r="A10" s="24"/>
      <c r="B10" s="26" t="s">
        <v>67</v>
      </c>
      <c r="C10" s="24"/>
      <c r="D10" s="21"/>
      <c r="E10" s="21"/>
    </row>
    <row r="11" spans="1:12">
      <c r="A11" s="24"/>
      <c r="B11" s="27">
        <v>5.0999999999999996</v>
      </c>
      <c r="C11" s="28" t="s">
        <v>68</v>
      </c>
      <c r="D11" s="21"/>
      <c r="E11" s="21"/>
    </row>
    <row r="12" spans="1:12">
      <c r="A12" s="24"/>
      <c r="B12" s="27">
        <v>5.2</v>
      </c>
      <c r="C12" s="28" t="s">
        <v>69</v>
      </c>
      <c r="D12" s="21"/>
      <c r="E12" s="21"/>
    </row>
    <row r="13" spans="1:12">
      <c r="A13" s="24"/>
      <c r="B13" s="27" t="s">
        <v>70</v>
      </c>
      <c r="C13" s="28" t="s">
        <v>71</v>
      </c>
      <c r="D13" s="21"/>
      <c r="E13" s="21"/>
    </row>
    <row r="14" spans="1:12">
      <c r="A14" s="23"/>
      <c r="B14" s="23"/>
      <c r="C14" s="23"/>
      <c r="D14" s="21"/>
      <c r="E14" s="21"/>
    </row>
    <row r="15" spans="1:12" ht="15.75">
      <c r="A15" s="24"/>
      <c r="B15" s="84"/>
      <c r="C15" s="84"/>
      <c r="D15" s="21"/>
      <c r="E15" s="21"/>
    </row>
    <row r="16" spans="1:12" ht="15.75">
      <c r="A16" s="24"/>
      <c r="B16" s="85" t="s">
        <v>72</v>
      </c>
      <c r="C16" s="85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73</v>
      </c>
      <c r="C18" s="24"/>
      <c r="D18" s="21"/>
      <c r="E18" s="21"/>
    </row>
    <row r="19" spans="1:5">
      <c r="A19" s="24"/>
      <c r="B19" s="86" t="s">
        <v>74</v>
      </c>
      <c r="C19" s="86"/>
      <c r="D19" s="21"/>
      <c r="E19" s="21"/>
    </row>
    <row r="20" spans="1:5">
      <c r="A20" s="24"/>
      <c r="B20" s="86" t="s">
        <v>75</v>
      </c>
      <c r="C20" s="86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57</v>
      </c>
      <c r="C22" s="21"/>
      <c r="D22" s="21"/>
      <c r="E22" s="21"/>
    </row>
    <row r="23" spans="1:5">
      <c r="A23" s="23"/>
      <c r="B23" s="82" t="s">
        <v>76</v>
      </c>
      <c r="C23" s="82"/>
      <c r="D23" s="82"/>
      <c r="E23" s="82"/>
    </row>
    <row r="24" spans="1:5">
      <c r="A24" s="23"/>
      <c r="B24" s="82" t="s">
        <v>77</v>
      </c>
      <c r="C24" s="82"/>
      <c r="D24" s="82"/>
      <c r="E24" s="82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2E630990-BCDC-44BE-A02C-D7B27B9A432F}"/>
    <hyperlink ref="B26" r:id="rId2" display="© Commonwealth of Australia 2015" xr:uid="{6BCE714B-F7B0-430A-8EB1-8398AA0B72AB}"/>
    <hyperlink ref="B20" r:id="rId3" display="Explanatory Notes" xr:uid="{E44A1CE6-54E6-45EF-B35D-AB2809DC6A86}"/>
    <hyperlink ref="B19" r:id="rId4" xr:uid="{C875016A-4C8F-4394-B3D6-34E6CEB5DD25}"/>
    <hyperlink ref="B19:C19" r:id="rId5" display="Summary" xr:uid="{9B50E4FC-7978-446B-9EDB-8993359169CC}"/>
    <hyperlink ref="B20:C20" r:id="rId6" display="Methodology" xr:uid="{CA9F5867-0815-4330-A2B8-BFFAB12CE419}"/>
    <hyperlink ref="B24" r:id="rId7" display="or the Labour Surveys Branch at labour.statistics@abs.gov.au." xr:uid="{3E7572E9-3252-4DEA-8394-E3E7E170014B}"/>
    <hyperlink ref="B23:E23" r:id="rId8" display="For further information about these and related statistics visit www.abs.gov.au/about/contact-us" xr:uid="{8859CAB5-26E9-410A-9E7B-1E518FCE5C8E}"/>
    <hyperlink ref="B12" location="'Table 5.2'!A1" display="'Table 5.2'!A1" xr:uid="{FE614E96-C3B0-49DF-BDBD-309C7164355F}"/>
    <hyperlink ref="B13" location="Index!A12" display="Index" xr:uid="{8FC96598-8134-4120-910A-BE4C340270AC}"/>
    <hyperlink ref="B11" location="'Table 5.1'!A1" display="'Table 5.1'!A1" xr:uid="{9A134C6A-3EA0-4E22-86CD-F0C5AF1254C5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B221-1B52-45C4-91C1-1F6CB9E52DB3}">
  <sheetPr>
    <pageSetUpPr fitToPage="1"/>
  </sheetPr>
  <dimension ref="A1:L45"/>
  <sheetViews>
    <sheetView zoomScaleNormal="100" workbookViewId="0">
      <pane ySplit="10" topLeftCell="A11" activePane="bottomLeft" state="frozen"/>
      <selection activeCell="B61" sqref="B61"/>
      <selection pane="bottomLeft" activeCell="C13" sqref="C13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54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88" t="str">
        <f>Contents!B5</f>
        <v>6224.0.55.001 Labour Force Status of Families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5.95" customHeight="1">
      <c r="A6" s="31"/>
      <c r="B6" s="89" t="str">
        <f>Contents!B6</f>
        <v>Table 5. Familes by age of dependent children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90" t="str">
        <f>Contents!C11</f>
        <v>Table 5.1 - June 2021</v>
      </c>
      <c r="B8" s="90"/>
      <c r="C8" s="90"/>
      <c r="D8" s="90"/>
      <c r="E8" s="90"/>
      <c r="F8" s="90"/>
      <c r="G8" s="90"/>
      <c r="H8" s="90"/>
      <c r="I8" s="34"/>
      <c r="J8" s="35"/>
      <c r="K8" s="36"/>
      <c r="L8" s="36"/>
    </row>
    <row r="9" spans="1:12">
      <c r="A9" s="37"/>
      <c r="B9" s="38"/>
      <c r="C9" s="39">
        <v>44348</v>
      </c>
      <c r="D9" s="40"/>
      <c r="E9" s="40"/>
      <c r="F9" s="41"/>
      <c r="G9" s="42"/>
      <c r="H9" s="43"/>
      <c r="I9" s="44"/>
      <c r="J9" s="45"/>
      <c r="K9" s="45"/>
      <c r="L9" s="45"/>
    </row>
    <row r="10" spans="1:12">
      <c r="A10" s="37"/>
      <c r="B10" s="46"/>
      <c r="C10" s="47" t="s">
        <v>78</v>
      </c>
      <c r="D10" s="48"/>
      <c r="E10" s="48"/>
      <c r="F10" s="49"/>
      <c r="G10" s="50"/>
      <c r="H10" s="50"/>
      <c r="I10" s="50"/>
      <c r="J10" s="45"/>
      <c r="K10" s="45"/>
      <c r="L10" s="45"/>
    </row>
    <row r="11" spans="1:12" ht="15" customHeight="1">
      <c r="A11" s="51"/>
      <c r="B11" s="87" t="s">
        <v>79</v>
      </c>
      <c r="C11" s="87"/>
      <c r="D11" s="48"/>
      <c r="F11" s="49"/>
      <c r="G11" s="50"/>
      <c r="H11" s="50"/>
      <c r="I11" s="50"/>
      <c r="J11" s="45"/>
      <c r="K11" s="45"/>
      <c r="L11" s="45"/>
    </row>
    <row r="12" spans="1:12">
      <c r="A12" s="52"/>
      <c r="B12" s="46"/>
      <c r="C12" s="53"/>
      <c r="D12" s="54"/>
      <c r="F12" s="55"/>
      <c r="G12" s="56"/>
      <c r="H12" s="56"/>
      <c r="I12" s="56"/>
      <c r="J12" s="57"/>
      <c r="K12" s="57"/>
      <c r="L12" s="57"/>
    </row>
    <row r="13" spans="1:12">
      <c r="A13" s="58"/>
      <c r="B13" s="59" t="s">
        <v>80</v>
      </c>
      <c r="C13" s="60">
        <f>A124860614R_Latest</f>
        <v>3313.86</v>
      </c>
      <c r="D13" s="54"/>
      <c r="F13" s="61"/>
      <c r="G13" s="62"/>
      <c r="H13" s="63"/>
      <c r="I13" s="63"/>
      <c r="J13" s="63"/>
      <c r="K13" s="63"/>
      <c r="L13" s="63"/>
    </row>
    <row r="14" spans="1:12">
      <c r="A14" s="58"/>
      <c r="B14" s="64"/>
      <c r="C14" s="65"/>
      <c r="D14" s="54"/>
      <c r="F14" s="61"/>
      <c r="G14" s="66"/>
      <c r="H14" s="66"/>
      <c r="I14" s="66"/>
      <c r="J14" s="67"/>
      <c r="K14" s="67"/>
      <c r="L14" s="67"/>
    </row>
    <row r="15" spans="1:12">
      <c r="A15" s="58"/>
      <c r="B15" s="68" t="s">
        <v>81</v>
      </c>
      <c r="C15" s="69">
        <f>A124860582J_Latest</f>
        <v>6194.6639999999998</v>
      </c>
      <c r="D15" s="54"/>
      <c r="F15" s="61"/>
      <c r="G15" s="66"/>
      <c r="H15" s="66"/>
      <c r="I15" s="66"/>
      <c r="J15" s="45"/>
      <c r="K15" s="45"/>
      <c r="L15" s="45"/>
    </row>
    <row r="16" spans="1:12">
      <c r="A16" s="58"/>
      <c r="B16" s="70" t="s">
        <v>82</v>
      </c>
      <c r="C16" s="69">
        <f>A124860618X_Latest</f>
        <v>4756.2120000000004</v>
      </c>
      <c r="D16" s="54"/>
      <c r="F16" s="61"/>
      <c r="G16" s="66"/>
      <c r="H16" s="66"/>
      <c r="I16" s="66"/>
      <c r="J16" s="45"/>
      <c r="K16" s="45"/>
      <c r="L16" s="45"/>
    </row>
    <row r="17" spans="1:12" ht="15" customHeight="1">
      <c r="A17" s="58"/>
      <c r="B17" s="71" t="s">
        <v>83</v>
      </c>
      <c r="C17" s="69">
        <f>A124860622R_Latest</f>
        <v>1518.242</v>
      </c>
      <c r="D17" s="54"/>
      <c r="F17" s="61"/>
      <c r="G17" s="66"/>
      <c r="H17" s="66"/>
      <c r="I17" s="66"/>
      <c r="J17" s="45"/>
      <c r="K17" s="45"/>
      <c r="L17" s="45"/>
    </row>
    <row r="18" spans="1:12">
      <c r="A18" s="58"/>
      <c r="B18" s="71" t="s">
        <v>84</v>
      </c>
      <c r="C18" s="69">
        <f>A124860586T_Latest</f>
        <v>1633.1410000000001</v>
      </c>
      <c r="D18" s="54"/>
      <c r="F18" s="61"/>
      <c r="G18" s="66"/>
      <c r="H18" s="66"/>
      <c r="I18" s="66"/>
      <c r="J18" s="45"/>
      <c r="K18" s="45"/>
      <c r="L18" s="45"/>
    </row>
    <row r="19" spans="1:12">
      <c r="A19" s="58"/>
      <c r="B19" s="71" t="s">
        <v>85</v>
      </c>
      <c r="C19" s="69">
        <f>A124860590J_Latest</f>
        <v>1604.828</v>
      </c>
      <c r="D19" s="54"/>
      <c r="F19" s="61"/>
      <c r="G19" s="66"/>
      <c r="H19" s="66"/>
      <c r="I19" s="66"/>
      <c r="J19" s="45"/>
      <c r="K19" s="45"/>
      <c r="L19" s="45"/>
    </row>
    <row r="20" spans="1:12">
      <c r="A20" s="58"/>
      <c r="B20" s="70" t="s">
        <v>86</v>
      </c>
      <c r="C20" s="69">
        <f>A124860606R_Latest</f>
        <v>1438.453</v>
      </c>
      <c r="D20" s="54"/>
      <c r="F20" s="61"/>
      <c r="G20" s="66"/>
      <c r="H20" s="66"/>
      <c r="I20" s="66"/>
      <c r="J20" s="45"/>
      <c r="K20" s="45"/>
      <c r="L20" s="45"/>
    </row>
    <row r="21" spans="1:12">
      <c r="A21" s="58"/>
      <c r="D21" s="54"/>
      <c r="F21" s="61"/>
      <c r="G21" s="66"/>
      <c r="H21" s="66"/>
      <c r="I21" s="66"/>
      <c r="J21" s="45"/>
      <c r="K21" s="45"/>
      <c r="L21" s="45"/>
    </row>
    <row r="22" spans="1:12">
      <c r="A22" s="58"/>
      <c r="B22" s="87" t="s">
        <v>87</v>
      </c>
      <c r="C22" s="87"/>
      <c r="D22" s="54"/>
      <c r="F22" s="61"/>
      <c r="G22" s="66"/>
      <c r="H22" s="66"/>
      <c r="I22" s="66"/>
      <c r="J22" s="45"/>
      <c r="K22" s="45"/>
      <c r="L22" s="45"/>
    </row>
    <row r="23" spans="1:12">
      <c r="A23" s="58"/>
      <c r="B23" s="46"/>
      <c r="C23" s="46"/>
      <c r="D23" s="54"/>
      <c r="F23" s="61"/>
      <c r="G23" s="66"/>
      <c r="H23" s="66"/>
      <c r="I23" s="66"/>
      <c r="J23" s="45"/>
      <c r="K23" s="45"/>
      <c r="L23" s="45"/>
    </row>
    <row r="24" spans="1:12">
      <c r="A24" s="58"/>
      <c r="B24" s="72" t="s">
        <v>88</v>
      </c>
      <c r="C24" s="69">
        <f>A124860574J_Latest</f>
        <v>2662.1559999999999</v>
      </c>
      <c r="D24" s="54"/>
      <c r="F24" s="61"/>
      <c r="G24" s="66"/>
      <c r="H24" s="66"/>
      <c r="I24" s="66"/>
      <c r="J24" s="45"/>
      <c r="K24" s="45"/>
      <c r="L24" s="45"/>
    </row>
    <row r="25" spans="1:12">
      <c r="A25" s="58"/>
      <c r="B25" s="59"/>
      <c r="C25" s="69"/>
      <c r="D25" s="54"/>
      <c r="F25" s="54"/>
      <c r="G25" s="54"/>
      <c r="H25" s="54"/>
      <c r="I25" s="61"/>
      <c r="J25" s="66"/>
      <c r="K25" s="66"/>
      <c r="L25" s="66"/>
    </row>
    <row r="26" spans="1:12">
      <c r="A26" s="58"/>
      <c r="B26" s="68" t="s">
        <v>89</v>
      </c>
      <c r="C26" s="69">
        <f>A124860626X_Latest</f>
        <v>5061.3490000000002</v>
      </c>
      <c r="D26" s="54"/>
      <c r="F26" s="54"/>
      <c r="G26" s="54"/>
      <c r="H26" s="54"/>
      <c r="I26" s="61"/>
      <c r="J26" s="66"/>
      <c r="K26" s="66"/>
      <c r="L26" s="66"/>
    </row>
    <row r="27" spans="1:12">
      <c r="A27" s="58"/>
      <c r="B27" s="70" t="s">
        <v>82</v>
      </c>
      <c r="C27" s="69">
        <f>A124860610F_Latest</f>
        <v>3908.8130000000001</v>
      </c>
      <c r="D27" s="54"/>
      <c r="F27" s="54"/>
      <c r="G27" s="54"/>
      <c r="H27" s="54"/>
      <c r="I27" s="61"/>
      <c r="J27" s="66"/>
      <c r="K27" s="66"/>
      <c r="L27" s="66"/>
    </row>
    <row r="28" spans="1:12">
      <c r="A28" s="58"/>
      <c r="B28" s="71" t="s">
        <v>83</v>
      </c>
      <c r="C28" s="69">
        <f>A124860634X_Latest</f>
        <v>1326.7829999999999</v>
      </c>
      <c r="D28" s="54"/>
      <c r="F28" s="54"/>
      <c r="G28" s="54"/>
      <c r="H28" s="54"/>
      <c r="I28" s="61"/>
      <c r="J28" s="66"/>
      <c r="K28" s="66"/>
      <c r="L28" s="66"/>
    </row>
    <row r="29" spans="1:12">
      <c r="A29" s="58"/>
      <c r="B29" s="71" t="s">
        <v>84</v>
      </c>
      <c r="C29" s="69">
        <f>A124860578T_Latest</f>
        <v>1322.2180000000001</v>
      </c>
      <c r="D29" s="54"/>
      <c r="F29" s="54"/>
      <c r="G29" s="54"/>
      <c r="H29" s="54"/>
      <c r="I29" s="61"/>
      <c r="J29" s="66"/>
      <c r="K29" s="66"/>
      <c r="L29" s="66"/>
    </row>
    <row r="30" spans="1:12">
      <c r="A30" s="58"/>
      <c r="B30" s="71" t="s">
        <v>85</v>
      </c>
      <c r="C30" s="69">
        <f>A124860558J_Latest</f>
        <v>1259.8109999999999</v>
      </c>
      <c r="D30" s="54"/>
      <c r="F30" s="54"/>
      <c r="G30" s="54"/>
      <c r="H30" s="54"/>
      <c r="I30" s="61"/>
      <c r="J30" s="66"/>
      <c r="K30" s="66"/>
      <c r="L30" s="66"/>
    </row>
    <row r="31" spans="1:12">
      <c r="A31" s="58"/>
      <c r="B31" s="70" t="s">
        <v>86</v>
      </c>
      <c r="C31" s="69">
        <f>A124860566J_Latest</f>
        <v>1152.537</v>
      </c>
      <c r="D31" s="54"/>
      <c r="F31" s="54"/>
      <c r="G31" s="54"/>
      <c r="H31" s="54"/>
      <c r="I31" s="61"/>
      <c r="J31" s="66"/>
      <c r="K31" s="66"/>
      <c r="L31" s="66"/>
    </row>
    <row r="32" spans="1:12">
      <c r="A32" s="58"/>
      <c r="B32" s="73"/>
      <c r="C32" s="73"/>
      <c r="D32" s="54"/>
      <c r="F32" s="54"/>
      <c r="G32" s="54"/>
      <c r="H32" s="54"/>
      <c r="I32" s="61"/>
      <c r="J32" s="66"/>
      <c r="K32" s="66"/>
      <c r="L32" s="66"/>
    </row>
    <row r="33" spans="1:12" ht="15" customHeight="1">
      <c r="A33" s="58"/>
      <c r="B33" s="87" t="s">
        <v>90</v>
      </c>
      <c r="C33" s="87"/>
      <c r="D33" s="54"/>
      <c r="F33" s="54"/>
      <c r="G33" s="54"/>
      <c r="H33" s="54"/>
      <c r="I33" s="61"/>
      <c r="J33" s="66"/>
      <c r="K33" s="66"/>
      <c r="L33" s="66"/>
    </row>
    <row r="34" spans="1:12">
      <c r="A34" s="58"/>
      <c r="B34" s="74"/>
      <c r="C34" s="74"/>
      <c r="D34" s="54"/>
      <c r="F34" s="54"/>
      <c r="G34" s="54"/>
      <c r="H34" s="54"/>
      <c r="I34" s="61"/>
      <c r="J34" s="66"/>
      <c r="K34" s="66"/>
      <c r="L34" s="66"/>
    </row>
    <row r="35" spans="1:12">
      <c r="A35" s="75"/>
      <c r="B35" s="72" t="s">
        <v>91</v>
      </c>
      <c r="C35" s="69">
        <f>A124860594T_Latest</f>
        <v>651.70399999999995</v>
      </c>
      <c r="D35" s="54"/>
      <c r="F35" s="76"/>
      <c r="G35" s="76"/>
      <c r="H35" s="77"/>
      <c r="I35" s="61"/>
      <c r="J35" s="45"/>
      <c r="K35" s="45"/>
      <c r="L35" s="45"/>
    </row>
    <row r="36" spans="1:12">
      <c r="A36" s="45"/>
      <c r="B36" s="78"/>
      <c r="D36" s="54"/>
      <c r="F36" s="45"/>
      <c r="G36" s="45"/>
      <c r="H36" s="45"/>
      <c r="I36" s="79"/>
      <c r="J36" s="45"/>
      <c r="K36" s="45"/>
      <c r="L36" s="45"/>
    </row>
    <row r="37" spans="1:12">
      <c r="A37" s="30"/>
      <c r="B37" s="68" t="s">
        <v>92</v>
      </c>
      <c r="C37" s="69">
        <f>A124860570X_Latest</f>
        <v>1133.3150000000001</v>
      </c>
      <c r="D37" s="54"/>
      <c r="F37" s="45"/>
      <c r="G37" s="45"/>
      <c r="H37" s="45"/>
      <c r="I37" s="79"/>
      <c r="J37" s="45"/>
      <c r="K37" s="45"/>
      <c r="L37" s="45"/>
    </row>
    <row r="38" spans="1:12" ht="15" customHeight="1">
      <c r="B38" s="70" t="s">
        <v>82</v>
      </c>
      <c r="C38" s="69">
        <f>A124860598A_Latest</f>
        <v>847.399</v>
      </c>
      <c r="D38" s="54"/>
    </row>
    <row r="39" spans="1:12" ht="15" customHeight="1">
      <c r="B39" s="71" t="s">
        <v>83</v>
      </c>
      <c r="C39" s="69">
        <f>A124860602F_Latest</f>
        <v>191.459</v>
      </c>
      <c r="D39" s="54"/>
    </row>
    <row r="40" spans="1:12" ht="15" customHeight="1">
      <c r="B40" s="71" t="s">
        <v>84</v>
      </c>
      <c r="C40" s="69">
        <f>A124860638J_Latest</f>
        <v>310.923</v>
      </c>
      <c r="D40" s="54"/>
    </row>
    <row r="41" spans="1:12" ht="15" customHeight="1">
      <c r="B41" s="71" t="s">
        <v>85</v>
      </c>
      <c r="C41" s="69">
        <f>A124860562X_Latest</f>
        <v>345.017</v>
      </c>
      <c r="D41" s="54"/>
    </row>
    <row r="42" spans="1:12" ht="15" customHeight="1">
      <c r="B42" s="70" t="s">
        <v>86</v>
      </c>
      <c r="C42" s="69">
        <f>A124860630R_Latest</f>
        <v>285.916</v>
      </c>
      <c r="D42" s="54"/>
    </row>
    <row r="43" spans="1:12" ht="15" customHeight="1">
      <c r="D43" s="54"/>
    </row>
    <row r="44" spans="1:12" ht="15" customHeight="1">
      <c r="B44" s="80"/>
      <c r="C44" s="80"/>
      <c r="D44" s="54"/>
    </row>
    <row r="45" spans="1:12" ht="15" customHeight="1">
      <c r="B45" s="81" t="s">
        <v>93</v>
      </c>
      <c r="C45" s="81"/>
      <c r="D45" s="54"/>
    </row>
  </sheetData>
  <mergeCells count="6">
    <mergeCell ref="B33:C33"/>
    <mergeCell ref="B5:L5"/>
    <mergeCell ref="B6:L6"/>
    <mergeCell ref="A8:H8"/>
    <mergeCell ref="B11:C11"/>
    <mergeCell ref="B22:C22"/>
  </mergeCells>
  <hyperlinks>
    <hyperlink ref="B45" r:id="rId1" display="© Commonwealth of Australia 2011" xr:uid="{3B2D7C73-5A8E-405D-9768-D62489FAB992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20477-233C-4CAB-ABC3-8B96D54275E6}">
  <sheetPr>
    <pageSetUpPr fitToPage="1"/>
  </sheetPr>
  <dimension ref="A1:L45"/>
  <sheetViews>
    <sheetView zoomScaleNormal="100" workbookViewId="0">
      <pane ySplit="10" topLeftCell="A11" activePane="bottomLeft" state="frozen"/>
      <selection activeCell="B61" sqref="B61"/>
      <selection pane="bottomLeft" activeCell="C12" sqref="C12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54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88" t="str">
        <f>Contents!B5</f>
        <v>6224.0.55.001 Labour Force Status of Families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5.95" customHeight="1">
      <c r="A6" s="31"/>
      <c r="B6" s="89" t="str">
        <f>Contents!B6</f>
        <v>Table 5. Familes by age of dependent children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90" t="str">
        <f>Contents!C12</f>
        <v>Table 5.2 - Time Series IDs</v>
      </c>
      <c r="B8" s="90"/>
      <c r="C8" s="90"/>
      <c r="D8" s="90"/>
      <c r="E8" s="90"/>
      <c r="F8" s="90"/>
      <c r="G8" s="90"/>
      <c r="H8" s="90"/>
      <c r="I8" s="34"/>
      <c r="J8" s="35"/>
      <c r="K8" s="36"/>
      <c r="L8" s="36"/>
    </row>
    <row r="9" spans="1:12">
      <c r="A9" s="37"/>
      <c r="B9" s="38"/>
      <c r="C9" s="39">
        <v>44348</v>
      </c>
      <c r="D9" s="40"/>
      <c r="E9" s="40"/>
      <c r="F9" s="41"/>
      <c r="G9" s="42"/>
      <c r="H9" s="43"/>
      <c r="I9" s="44"/>
      <c r="J9" s="45"/>
      <c r="K9" s="45"/>
      <c r="L9" s="45"/>
    </row>
    <row r="10" spans="1:12">
      <c r="A10" s="37"/>
      <c r="B10" s="46"/>
      <c r="C10" s="47" t="s">
        <v>78</v>
      </c>
      <c r="D10" s="48"/>
      <c r="E10" s="48"/>
      <c r="F10" s="49"/>
      <c r="G10" s="50"/>
      <c r="H10" s="50"/>
      <c r="I10" s="50"/>
      <c r="J10" s="45"/>
      <c r="K10" s="45"/>
      <c r="L10" s="45"/>
    </row>
    <row r="11" spans="1:12" ht="15" customHeight="1">
      <c r="A11" s="51"/>
      <c r="B11" s="87" t="s">
        <v>79</v>
      </c>
      <c r="C11" s="87"/>
      <c r="D11" s="48"/>
      <c r="E11" s="48"/>
      <c r="F11" s="49"/>
      <c r="G11" s="50"/>
      <c r="H11" s="50"/>
      <c r="I11" s="50"/>
      <c r="J11" s="45"/>
      <c r="K11" s="45"/>
      <c r="L11" s="45"/>
    </row>
    <row r="12" spans="1:12">
      <c r="A12" s="52"/>
      <c r="B12" s="46"/>
      <c r="C12" s="53"/>
      <c r="D12" s="54"/>
      <c r="E12" s="57"/>
    </row>
    <row r="13" spans="1:12">
      <c r="A13" s="58"/>
      <c r="B13" s="59" t="s">
        <v>80</v>
      </c>
      <c r="C13" s="19" t="s">
        <v>33</v>
      </c>
      <c r="D13" s="54"/>
      <c r="G13" s="21"/>
    </row>
    <row r="14" spans="1:12">
      <c r="A14" s="58"/>
      <c r="B14" s="64"/>
      <c r="C14" s="65"/>
      <c r="D14" s="54"/>
      <c r="G14" s="21"/>
    </row>
    <row r="15" spans="1:12">
      <c r="A15" s="58"/>
      <c r="B15" s="68" t="s">
        <v>81</v>
      </c>
      <c r="C15" s="19" t="s">
        <v>34</v>
      </c>
      <c r="D15" s="54"/>
      <c r="G15" s="21"/>
    </row>
    <row r="16" spans="1:12">
      <c r="A16" s="58"/>
      <c r="B16" s="70" t="s">
        <v>82</v>
      </c>
      <c r="C16" s="19" t="s">
        <v>35</v>
      </c>
      <c r="D16" s="54"/>
      <c r="G16" s="21"/>
    </row>
    <row r="17" spans="1:7" ht="15" customHeight="1">
      <c r="A17" s="58"/>
      <c r="B17" s="71" t="s">
        <v>83</v>
      </c>
      <c r="C17" s="19" t="s">
        <v>36</v>
      </c>
      <c r="D17" s="54"/>
      <c r="G17" s="21"/>
    </row>
    <row r="18" spans="1:7">
      <c r="A18" s="58"/>
      <c r="B18" s="71" t="s">
        <v>84</v>
      </c>
      <c r="C18" s="19" t="s">
        <v>37</v>
      </c>
      <c r="D18" s="54"/>
      <c r="G18" s="21"/>
    </row>
    <row r="19" spans="1:7">
      <c r="A19" s="58"/>
      <c r="B19" s="71" t="s">
        <v>85</v>
      </c>
      <c r="C19" s="19" t="s">
        <v>38</v>
      </c>
      <c r="D19" s="54"/>
      <c r="G19" s="21"/>
    </row>
    <row r="20" spans="1:7">
      <c r="A20" s="58"/>
      <c r="B20" s="70" t="s">
        <v>86</v>
      </c>
      <c r="C20" s="19" t="s">
        <v>39</v>
      </c>
      <c r="D20" s="54"/>
      <c r="G20" s="21"/>
    </row>
    <row r="21" spans="1:7">
      <c r="A21" s="58"/>
      <c r="D21" s="54"/>
      <c r="G21" s="21"/>
    </row>
    <row r="22" spans="1:7">
      <c r="A22" s="58"/>
      <c r="B22" s="87" t="s">
        <v>87</v>
      </c>
      <c r="C22" s="87"/>
      <c r="D22" s="54"/>
      <c r="G22" s="21"/>
    </row>
    <row r="23" spans="1:7">
      <c r="A23" s="58"/>
      <c r="B23" s="46"/>
      <c r="C23" s="46"/>
      <c r="D23" s="54"/>
      <c r="G23" s="21"/>
    </row>
    <row r="24" spans="1:7">
      <c r="A24" s="58"/>
      <c r="B24" s="72" t="s">
        <v>88</v>
      </c>
      <c r="C24" s="19" t="s">
        <v>40</v>
      </c>
      <c r="D24" s="54"/>
      <c r="G24" s="21"/>
    </row>
    <row r="25" spans="1:7">
      <c r="A25" s="58"/>
      <c r="B25" s="59"/>
      <c r="C25" s="65"/>
      <c r="D25" s="54"/>
      <c r="G25" s="21"/>
    </row>
    <row r="26" spans="1:7">
      <c r="A26" s="58"/>
      <c r="B26" s="68" t="s">
        <v>89</v>
      </c>
      <c r="C26" s="19" t="s">
        <v>41</v>
      </c>
      <c r="D26" s="54"/>
      <c r="G26" s="21"/>
    </row>
    <row r="27" spans="1:7">
      <c r="A27" s="58"/>
      <c r="B27" s="70" t="s">
        <v>82</v>
      </c>
      <c r="C27" s="19" t="s">
        <v>42</v>
      </c>
      <c r="D27" s="54"/>
      <c r="G27" s="21"/>
    </row>
    <row r="28" spans="1:7">
      <c r="A28" s="58"/>
      <c r="B28" s="71" t="s">
        <v>83</v>
      </c>
      <c r="C28" s="19" t="s">
        <v>43</v>
      </c>
      <c r="D28" s="54"/>
      <c r="G28" s="21"/>
    </row>
    <row r="29" spans="1:7">
      <c r="A29" s="58"/>
      <c r="B29" s="71" t="s">
        <v>84</v>
      </c>
      <c r="C29" s="19" t="s">
        <v>44</v>
      </c>
      <c r="D29" s="54"/>
      <c r="G29" s="21"/>
    </row>
    <row r="30" spans="1:7">
      <c r="A30" s="58"/>
      <c r="B30" s="71" t="s">
        <v>85</v>
      </c>
      <c r="C30" s="19" t="s">
        <v>45</v>
      </c>
      <c r="D30" s="54"/>
      <c r="G30" s="21"/>
    </row>
    <row r="31" spans="1:7">
      <c r="A31" s="58"/>
      <c r="B31" s="70" t="s">
        <v>86</v>
      </c>
      <c r="C31" s="19" t="s">
        <v>46</v>
      </c>
      <c r="D31" s="54"/>
      <c r="G31" s="21"/>
    </row>
    <row r="32" spans="1:7">
      <c r="A32" s="58"/>
      <c r="B32" s="73"/>
      <c r="C32" s="73"/>
      <c r="D32" s="54"/>
      <c r="G32" s="21"/>
    </row>
    <row r="33" spans="1:7" ht="15" customHeight="1">
      <c r="A33" s="58"/>
      <c r="B33" s="87" t="s">
        <v>90</v>
      </c>
      <c r="C33" s="87"/>
      <c r="D33" s="54"/>
      <c r="G33" s="21"/>
    </row>
    <row r="34" spans="1:7">
      <c r="A34" s="58"/>
      <c r="B34" s="74"/>
      <c r="C34" s="74"/>
      <c r="D34" s="54"/>
      <c r="E34" s="66"/>
    </row>
    <row r="35" spans="1:7">
      <c r="A35" s="75"/>
      <c r="B35" s="72" t="s">
        <v>91</v>
      </c>
      <c r="C35" s="19" t="s">
        <v>47</v>
      </c>
      <c r="D35" s="54"/>
      <c r="E35" s="45"/>
    </row>
    <row r="36" spans="1:7">
      <c r="A36" s="45"/>
      <c r="B36" s="78"/>
      <c r="C36" s="65"/>
      <c r="D36" s="54"/>
      <c r="E36" s="45"/>
    </row>
    <row r="37" spans="1:7">
      <c r="A37" s="30"/>
      <c r="B37" s="68" t="s">
        <v>92</v>
      </c>
      <c r="C37" s="19" t="s">
        <v>48</v>
      </c>
      <c r="D37" s="54"/>
      <c r="E37" s="45"/>
    </row>
    <row r="38" spans="1:7" ht="15" customHeight="1">
      <c r="B38" s="70" t="s">
        <v>82</v>
      </c>
      <c r="C38" s="19" t="s">
        <v>49</v>
      </c>
      <c r="D38" s="54"/>
    </row>
    <row r="39" spans="1:7" ht="15" customHeight="1">
      <c r="B39" s="71" t="s">
        <v>83</v>
      </c>
      <c r="C39" s="19" t="s">
        <v>50</v>
      </c>
      <c r="D39" s="54"/>
    </row>
    <row r="40" spans="1:7" ht="15" customHeight="1">
      <c r="B40" s="71" t="s">
        <v>84</v>
      </c>
      <c r="C40" s="19" t="s">
        <v>51</v>
      </c>
      <c r="D40" s="54"/>
    </row>
    <row r="41" spans="1:7" ht="15" customHeight="1">
      <c r="B41" s="71" t="s">
        <v>85</v>
      </c>
      <c r="C41" s="19" t="s">
        <v>52</v>
      </c>
      <c r="D41" s="54"/>
    </row>
    <row r="42" spans="1:7" ht="15" customHeight="1">
      <c r="B42" s="70" t="s">
        <v>86</v>
      </c>
      <c r="C42" s="19" t="s">
        <v>53</v>
      </c>
      <c r="D42" s="54"/>
    </row>
    <row r="43" spans="1:7" ht="15" customHeight="1">
      <c r="D43" s="54"/>
    </row>
    <row r="44" spans="1:7" ht="15" customHeight="1">
      <c r="B44" s="80"/>
      <c r="C44" s="80"/>
      <c r="D44" s="54"/>
    </row>
    <row r="45" spans="1:7" ht="15" customHeight="1">
      <c r="B45" s="81" t="s">
        <v>94</v>
      </c>
      <c r="C45" s="81"/>
      <c r="D45" s="54"/>
    </row>
  </sheetData>
  <mergeCells count="6">
    <mergeCell ref="B33:C33"/>
    <mergeCell ref="B5:L5"/>
    <mergeCell ref="B6:L6"/>
    <mergeCell ref="A8:H8"/>
    <mergeCell ref="B11:C11"/>
    <mergeCell ref="B22:C22"/>
  </mergeCells>
  <hyperlinks>
    <hyperlink ref="B45" r:id="rId1" display="© Commonwealth of Australia 2011" xr:uid="{7CB2D43D-A479-4E24-A27F-F9803C5FBFE8}"/>
    <hyperlink ref="C13" location="A124860614R" display="A124860614R" xr:uid="{D551FB39-03F9-4526-99C2-5739C75FEC47}"/>
    <hyperlink ref="C15" location="A124860582J" display="A124860582J" xr:uid="{C56E1E16-51EF-4F3A-A257-839D1D5AF3E9}"/>
    <hyperlink ref="C16" location="A124860618X" display="A124860618X" xr:uid="{404F8697-CE19-42BB-BA39-EB5FC13FFFFF}"/>
    <hyperlink ref="C17" location="A124860622R" display="A124860622R" xr:uid="{E1103312-CBD9-4063-9EE6-9E32D5C02414}"/>
    <hyperlink ref="C18" location="A124860586T" display="A124860586T" xr:uid="{3BFE2962-D493-4C9D-97B4-F7ED052226D2}"/>
    <hyperlink ref="C19" location="A124860590J" display="A124860590J" xr:uid="{42E153B4-4C7D-484C-AC36-E9CE9654EDE3}"/>
    <hyperlink ref="C20" location="A124860606R" display="A124860606R" xr:uid="{29D64E1D-87F4-47F0-A6A7-266D2034BDAF}"/>
    <hyperlink ref="C24" location="A124860574J" display="A124860574J" xr:uid="{BD47F1DB-31FE-4ADA-A8A0-5FEC6C5D4074}"/>
    <hyperlink ref="C26" location="A124860626X" display="A124860626X" xr:uid="{6A779AC0-6566-4EFF-8BA3-4B3A916FA62C}"/>
    <hyperlink ref="C27" location="A124860610F" display="A124860610F" xr:uid="{25D07941-5E55-4BBC-8E2B-6AEB5552C483}"/>
    <hyperlink ref="C28" location="A124860634X" display="A124860634X" xr:uid="{31A07FB1-36D6-445A-A51B-C9FA7F2AA65D}"/>
    <hyperlink ref="C29" location="A124860578T" display="A124860578T" xr:uid="{076DD4CE-C07B-457A-914F-F1BEA03B8D62}"/>
    <hyperlink ref="C30" location="A124860558J" display="A124860558J" xr:uid="{AB22B3D7-1B1C-45FD-A8D5-82E7FE8F6251}"/>
    <hyperlink ref="C31" location="A124860566J" display="A124860566J" xr:uid="{BB176166-3C4B-4F76-AF64-275E9969007E}"/>
    <hyperlink ref="C35" location="A124860594T" display="A124860594T" xr:uid="{A8E76CEF-7D2C-4292-9741-3205E4511988}"/>
    <hyperlink ref="C37" location="A124860570X" display="A124860570X" xr:uid="{AE2D3102-4813-4073-9583-A91CE750E58E}"/>
    <hyperlink ref="C38" location="A124860598A" display="A124860598A" xr:uid="{E8011439-1C9E-41CB-867C-6FE61DC72161}"/>
    <hyperlink ref="C39" location="A124860602F" display="A124860602F" xr:uid="{673EE452-405F-41B2-AAF0-955A27A0E699}"/>
    <hyperlink ref="C40" location="A124860638J" display="A124860638J" xr:uid="{1C42B0FF-D2A2-4397-96D9-D2FC3886239C}"/>
    <hyperlink ref="C41" location="A124860562X" display="A124860562X" xr:uid="{996B8AF9-7543-4A1B-A17A-F13300F41B6D}"/>
    <hyperlink ref="C42" location="A124860630R" display="A124860630R" xr:uid="{45948BEF-ED98-4281-91E6-3395091A0362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4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0.42578125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54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55</v>
      </c>
    </row>
    <row r="6" spans="1:13" ht="15.75" customHeight="1">
      <c r="B6" s="83" t="s">
        <v>56</v>
      </c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13" ht="15">
      <c r="D8" s="16" t="s">
        <v>58</v>
      </c>
    </row>
    <row r="9" spans="1:13" s="17" customFormat="1"/>
    <row r="10" spans="1:13" ht="22.5" customHeight="1">
      <c r="A10" s="18" t="s">
        <v>59</v>
      </c>
      <c r="B10" s="18"/>
      <c r="C10" s="18"/>
      <c r="D10" s="18" t="s">
        <v>22</v>
      </c>
      <c r="E10" s="18" t="s">
        <v>29</v>
      </c>
      <c r="F10" s="18" t="s">
        <v>26</v>
      </c>
      <c r="G10" s="18" t="s">
        <v>27</v>
      </c>
      <c r="H10" s="18" t="s">
        <v>60</v>
      </c>
      <c r="I10" s="18" t="s">
        <v>21</v>
      </c>
      <c r="J10" s="18" t="s">
        <v>23</v>
      </c>
      <c r="K10" s="18" t="s">
        <v>61</v>
      </c>
      <c r="L10" s="18" t="s">
        <v>25</v>
      </c>
    </row>
    <row r="12" spans="1:13">
      <c r="A12" s="11" t="s">
        <v>0</v>
      </c>
      <c r="D12" s="11" t="s">
        <v>31</v>
      </c>
      <c r="E12" s="19" t="s">
        <v>33</v>
      </c>
      <c r="F12" s="10">
        <v>39965</v>
      </c>
      <c r="G12" s="10">
        <v>44348</v>
      </c>
      <c r="H12" s="11">
        <v>20</v>
      </c>
      <c r="I12" s="20" t="s">
        <v>30</v>
      </c>
      <c r="J12" s="11" t="s">
        <v>32</v>
      </c>
      <c r="K12" s="11" t="s">
        <v>63</v>
      </c>
      <c r="L12" s="11" t="s">
        <v>64</v>
      </c>
    </row>
    <row r="13" spans="1:13">
      <c r="A13" s="11" t="s">
        <v>1</v>
      </c>
      <c r="D13" s="11" t="s">
        <v>31</v>
      </c>
      <c r="E13" s="19" t="s">
        <v>34</v>
      </c>
      <c r="F13" s="10">
        <v>39965</v>
      </c>
      <c r="G13" s="10">
        <v>44348</v>
      </c>
      <c r="H13" s="11">
        <v>20</v>
      </c>
      <c r="I13" s="20" t="s">
        <v>30</v>
      </c>
      <c r="J13" s="11" t="s">
        <v>32</v>
      </c>
      <c r="K13" s="11" t="s">
        <v>63</v>
      </c>
      <c r="L13" s="11" t="s">
        <v>64</v>
      </c>
    </row>
    <row r="14" spans="1:13">
      <c r="A14" s="11" t="s">
        <v>2</v>
      </c>
      <c r="D14" s="11" t="s">
        <v>31</v>
      </c>
      <c r="E14" s="19" t="s">
        <v>35</v>
      </c>
      <c r="F14" s="10">
        <v>39965</v>
      </c>
      <c r="G14" s="10">
        <v>44348</v>
      </c>
      <c r="H14" s="11">
        <v>20</v>
      </c>
      <c r="I14" s="20" t="s">
        <v>30</v>
      </c>
      <c r="J14" s="11" t="s">
        <v>32</v>
      </c>
      <c r="K14" s="11" t="s">
        <v>63</v>
      </c>
      <c r="L14" s="11" t="s">
        <v>64</v>
      </c>
    </row>
    <row r="15" spans="1:13">
      <c r="A15" s="11" t="s">
        <v>3</v>
      </c>
      <c r="D15" s="11" t="s">
        <v>31</v>
      </c>
      <c r="E15" s="19" t="s">
        <v>36</v>
      </c>
      <c r="F15" s="10">
        <v>39965</v>
      </c>
      <c r="G15" s="10">
        <v>44348</v>
      </c>
      <c r="H15" s="11">
        <v>20</v>
      </c>
      <c r="I15" s="20" t="s">
        <v>30</v>
      </c>
      <c r="J15" s="11" t="s">
        <v>32</v>
      </c>
      <c r="K15" s="11" t="s">
        <v>63</v>
      </c>
      <c r="L15" s="11" t="s">
        <v>64</v>
      </c>
    </row>
    <row r="16" spans="1:13">
      <c r="A16" s="11" t="s">
        <v>4</v>
      </c>
      <c r="D16" s="11" t="s">
        <v>31</v>
      </c>
      <c r="E16" s="19" t="s">
        <v>37</v>
      </c>
      <c r="F16" s="10">
        <v>39965</v>
      </c>
      <c r="G16" s="10">
        <v>44348</v>
      </c>
      <c r="H16" s="11">
        <v>20</v>
      </c>
      <c r="I16" s="20" t="s">
        <v>30</v>
      </c>
      <c r="J16" s="11" t="s">
        <v>32</v>
      </c>
      <c r="K16" s="11" t="s">
        <v>63</v>
      </c>
      <c r="L16" s="11" t="s">
        <v>64</v>
      </c>
    </row>
    <row r="17" spans="1:12">
      <c r="A17" s="11" t="s">
        <v>5</v>
      </c>
      <c r="D17" s="11" t="s">
        <v>31</v>
      </c>
      <c r="E17" s="19" t="s">
        <v>38</v>
      </c>
      <c r="F17" s="10">
        <v>39965</v>
      </c>
      <c r="G17" s="10">
        <v>44348</v>
      </c>
      <c r="H17" s="11">
        <v>20</v>
      </c>
      <c r="I17" s="20" t="s">
        <v>30</v>
      </c>
      <c r="J17" s="11" t="s">
        <v>32</v>
      </c>
      <c r="K17" s="11" t="s">
        <v>63</v>
      </c>
      <c r="L17" s="11" t="s">
        <v>64</v>
      </c>
    </row>
    <row r="18" spans="1:12">
      <c r="A18" s="11" t="s">
        <v>6</v>
      </c>
      <c r="D18" s="11" t="s">
        <v>31</v>
      </c>
      <c r="E18" s="19" t="s">
        <v>39</v>
      </c>
      <c r="F18" s="10">
        <v>39965</v>
      </c>
      <c r="G18" s="10">
        <v>44348</v>
      </c>
      <c r="H18" s="11">
        <v>20</v>
      </c>
      <c r="I18" s="20" t="s">
        <v>30</v>
      </c>
      <c r="J18" s="11" t="s">
        <v>32</v>
      </c>
      <c r="K18" s="11" t="s">
        <v>63</v>
      </c>
      <c r="L18" s="11" t="s">
        <v>64</v>
      </c>
    </row>
    <row r="19" spans="1:12">
      <c r="A19" s="11" t="s">
        <v>7</v>
      </c>
      <c r="D19" s="11" t="s">
        <v>31</v>
      </c>
      <c r="E19" s="19" t="s">
        <v>40</v>
      </c>
      <c r="F19" s="10">
        <v>39965</v>
      </c>
      <c r="G19" s="10">
        <v>44348</v>
      </c>
      <c r="H19" s="11">
        <v>20</v>
      </c>
      <c r="I19" s="20" t="s">
        <v>30</v>
      </c>
      <c r="J19" s="11" t="s">
        <v>32</v>
      </c>
      <c r="K19" s="11" t="s">
        <v>63</v>
      </c>
      <c r="L19" s="11" t="s">
        <v>64</v>
      </c>
    </row>
    <row r="20" spans="1:12">
      <c r="A20" s="11" t="s">
        <v>8</v>
      </c>
      <c r="D20" s="11" t="s">
        <v>31</v>
      </c>
      <c r="E20" s="19" t="s">
        <v>41</v>
      </c>
      <c r="F20" s="10">
        <v>39965</v>
      </c>
      <c r="G20" s="10">
        <v>44348</v>
      </c>
      <c r="H20" s="11">
        <v>20</v>
      </c>
      <c r="I20" s="20" t="s">
        <v>30</v>
      </c>
      <c r="J20" s="11" t="s">
        <v>32</v>
      </c>
      <c r="K20" s="11" t="s">
        <v>63</v>
      </c>
      <c r="L20" s="11" t="s">
        <v>64</v>
      </c>
    </row>
    <row r="21" spans="1:12">
      <c r="A21" s="11" t="s">
        <v>9</v>
      </c>
      <c r="D21" s="11" t="s">
        <v>31</v>
      </c>
      <c r="E21" s="19" t="s">
        <v>42</v>
      </c>
      <c r="F21" s="10">
        <v>39965</v>
      </c>
      <c r="G21" s="10">
        <v>44348</v>
      </c>
      <c r="H21" s="11">
        <v>20</v>
      </c>
      <c r="I21" s="20" t="s">
        <v>30</v>
      </c>
      <c r="J21" s="11" t="s">
        <v>32</v>
      </c>
      <c r="K21" s="11" t="s">
        <v>63</v>
      </c>
      <c r="L21" s="11" t="s">
        <v>64</v>
      </c>
    </row>
    <row r="22" spans="1:12">
      <c r="A22" s="11" t="s">
        <v>10</v>
      </c>
      <c r="D22" s="11" t="s">
        <v>31</v>
      </c>
      <c r="E22" s="19" t="s">
        <v>43</v>
      </c>
      <c r="F22" s="10">
        <v>39965</v>
      </c>
      <c r="G22" s="10">
        <v>44348</v>
      </c>
      <c r="H22" s="11">
        <v>20</v>
      </c>
      <c r="I22" s="20" t="s">
        <v>30</v>
      </c>
      <c r="J22" s="11" t="s">
        <v>32</v>
      </c>
      <c r="K22" s="11" t="s">
        <v>63</v>
      </c>
      <c r="L22" s="11" t="s">
        <v>64</v>
      </c>
    </row>
    <row r="23" spans="1:12">
      <c r="A23" s="11" t="s">
        <v>11</v>
      </c>
      <c r="D23" s="11" t="s">
        <v>31</v>
      </c>
      <c r="E23" s="19" t="s">
        <v>44</v>
      </c>
      <c r="F23" s="10">
        <v>39965</v>
      </c>
      <c r="G23" s="10">
        <v>44348</v>
      </c>
      <c r="H23" s="11">
        <v>20</v>
      </c>
      <c r="I23" s="20" t="s">
        <v>30</v>
      </c>
      <c r="J23" s="11" t="s">
        <v>32</v>
      </c>
      <c r="K23" s="11" t="s">
        <v>63</v>
      </c>
      <c r="L23" s="11" t="s">
        <v>64</v>
      </c>
    </row>
    <row r="24" spans="1:12">
      <c r="A24" s="11" t="s">
        <v>12</v>
      </c>
      <c r="D24" s="11" t="s">
        <v>31</v>
      </c>
      <c r="E24" s="19" t="s">
        <v>45</v>
      </c>
      <c r="F24" s="10">
        <v>39965</v>
      </c>
      <c r="G24" s="10">
        <v>44348</v>
      </c>
      <c r="H24" s="11">
        <v>20</v>
      </c>
      <c r="I24" s="20" t="s">
        <v>30</v>
      </c>
      <c r="J24" s="11" t="s">
        <v>32</v>
      </c>
      <c r="K24" s="11" t="s">
        <v>63</v>
      </c>
      <c r="L24" s="11" t="s">
        <v>64</v>
      </c>
    </row>
    <row r="25" spans="1:12">
      <c r="A25" s="11" t="s">
        <v>13</v>
      </c>
      <c r="D25" s="11" t="s">
        <v>31</v>
      </c>
      <c r="E25" s="19" t="s">
        <v>46</v>
      </c>
      <c r="F25" s="10">
        <v>39965</v>
      </c>
      <c r="G25" s="10">
        <v>44348</v>
      </c>
      <c r="H25" s="11">
        <v>20</v>
      </c>
      <c r="I25" s="20" t="s">
        <v>30</v>
      </c>
      <c r="J25" s="11" t="s">
        <v>32</v>
      </c>
      <c r="K25" s="11" t="s">
        <v>63</v>
      </c>
      <c r="L25" s="11" t="s">
        <v>64</v>
      </c>
    </row>
    <row r="26" spans="1:12">
      <c r="A26" s="11" t="s">
        <v>14</v>
      </c>
      <c r="D26" s="11" t="s">
        <v>31</v>
      </c>
      <c r="E26" s="19" t="s">
        <v>47</v>
      </c>
      <c r="F26" s="10">
        <v>39965</v>
      </c>
      <c r="G26" s="10">
        <v>44348</v>
      </c>
      <c r="H26" s="11">
        <v>20</v>
      </c>
      <c r="I26" s="20" t="s">
        <v>30</v>
      </c>
      <c r="J26" s="11" t="s">
        <v>32</v>
      </c>
      <c r="K26" s="11" t="s">
        <v>63</v>
      </c>
      <c r="L26" s="11" t="s">
        <v>64</v>
      </c>
    </row>
    <row r="27" spans="1:12">
      <c r="A27" s="11" t="s">
        <v>15</v>
      </c>
      <c r="D27" s="11" t="s">
        <v>31</v>
      </c>
      <c r="E27" s="19" t="s">
        <v>48</v>
      </c>
      <c r="F27" s="10">
        <v>39965</v>
      </c>
      <c r="G27" s="10">
        <v>44348</v>
      </c>
      <c r="H27" s="11">
        <v>20</v>
      </c>
      <c r="I27" s="20" t="s">
        <v>30</v>
      </c>
      <c r="J27" s="11" t="s">
        <v>32</v>
      </c>
      <c r="K27" s="11" t="s">
        <v>63</v>
      </c>
      <c r="L27" s="11" t="s">
        <v>64</v>
      </c>
    </row>
    <row r="28" spans="1:12">
      <c r="A28" s="11" t="s">
        <v>16</v>
      </c>
      <c r="D28" s="11" t="s">
        <v>31</v>
      </c>
      <c r="E28" s="19" t="s">
        <v>49</v>
      </c>
      <c r="F28" s="10">
        <v>39965</v>
      </c>
      <c r="G28" s="10">
        <v>44348</v>
      </c>
      <c r="H28" s="11">
        <v>20</v>
      </c>
      <c r="I28" s="20" t="s">
        <v>30</v>
      </c>
      <c r="J28" s="11" t="s">
        <v>32</v>
      </c>
      <c r="K28" s="11" t="s">
        <v>63</v>
      </c>
      <c r="L28" s="11" t="s">
        <v>64</v>
      </c>
    </row>
    <row r="29" spans="1:12">
      <c r="A29" s="11" t="s">
        <v>17</v>
      </c>
      <c r="D29" s="11" t="s">
        <v>31</v>
      </c>
      <c r="E29" s="19" t="s">
        <v>50</v>
      </c>
      <c r="F29" s="10">
        <v>39965</v>
      </c>
      <c r="G29" s="10">
        <v>44348</v>
      </c>
      <c r="H29" s="11">
        <v>20</v>
      </c>
      <c r="I29" s="20" t="s">
        <v>30</v>
      </c>
      <c r="J29" s="11" t="s">
        <v>32</v>
      </c>
      <c r="K29" s="11" t="s">
        <v>63</v>
      </c>
      <c r="L29" s="11" t="s">
        <v>64</v>
      </c>
    </row>
    <row r="30" spans="1:12">
      <c r="A30" s="11" t="s">
        <v>18</v>
      </c>
      <c r="D30" s="11" t="s">
        <v>31</v>
      </c>
      <c r="E30" s="19" t="s">
        <v>51</v>
      </c>
      <c r="F30" s="10">
        <v>39965</v>
      </c>
      <c r="G30" s="10">
        <v>44348</v>
      </c>
      <c r="H30" s="11">
        <v>20</v>
      </c>
      <c r="I30" s="20" t="s">
        <v>30</v>
      </c>
      <c r="J30" s="11" t="s">
        <v>32</v>
      </c>
      <c r="K30" s="11" t="s">
        <v>63</v>
      </c>
      <c r="L30" s="11" t="s">
        <v>64</v>
      </c>
    </row>
    <row r="31" spans="1:12">
      <c r="A31" s="11" t="s">
        <v>19</v>
      </c>
      <c r="D31" s="11" t="s">
        <v>31</v>
      </c>
      <c r="E31" s="19" t="s">
        <v>52</v>
      </c>
      <c r="F31" s="10">
        <v>39965</v>
      </c>
      <c r="G31" s="10">
        <v>44348</v>
      </c>
      <c r="H31" s="11">
        <v>20</v>
      </c>
      <c r="I31" s="20" t="s">
        <v>30</v>
      </c>
      <c r="J31" s="11" t="s">
        <v>32</v>
      </c>
      <c r="K31" s="11" t="s">
        <v>63</v>
      </c>
      <c r="L31" s="11" t="s">
        <v>64</v>
      </c>
    </row>
    <row r="32" spans="1:12">
      <c r="A32" s="11" t="s">
        <v>20</v>
      </c>
      <c r="D32" s="11" t="s">
        <v>31</v>
      </c>
      <c r="E32" s="19" t="s">
        <v>53</v>
      </c>
      <c r="F32" s="10">
        <v>39965</v>
      </c>
      <c r="G32" s="10">
        <v>44348</v>
      </c>
      <c r="H32" s="11">
        <v>20</v>
      </c>
      <c r="I32" s="20" t="s">
        <v>30</v>
      </c>
      <c r="J32" s="11" t="s">
        <v>32</v>
      </c>
      <c r="K32" s="11" t="s">
        <v>63</v>
      </c>
      <c r="L32" s="11" t="s">
        <v>64</v>
      </c>
    </row>
    <row r="34" spans="1:1">
      <c r="A34" s="11" t="s">
        <v>62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60614R" display="A124860614R" xr:uid="{00000000-0004-0000-0000-000001000000}"/>
    <hyperlink ref="E13" location="A124860582J" display="A124860582J" xr:uid="{00000000-0004-0000-0000-000002000000}"/>
    <hyperlink ref="E14" location="A124860618X" display="A124860618X" xr:uid="{00000000-0004-0000-0000-000003000000}"/>
    <hyperlink ref="E15" location="A124860622R" display="A124860622R" xr:uid="{00000000-0004-0000-0000-000004000000}"/>
    <hyperlink ref="E16" location="A124860586T" display="A124860586T" xr:uid="{00000000-0004-0000-0000-000005000000}"/>
    <hyperlink ref="E17" location="A124860590J" display="A124860590J" xr:uid="{00000000-0004-0000-0000-000006000000}"/>
    <hyperlink ref="E18" location="A124860606R" display="A124860606R" xr:uid="{00000000-0004-0000-0000-000007000000}"/>
    <hyperlink ref="E19" location="A124860574J" display="A124860574J" xr:uid="{00000000-0004-0000-0000-000008000000}"/>
    <hyperlink ref="E20" location="A124860626X" display="A124860626X" xr:uid="{00000000-0004-0000-0000-000009000000}"/>
    <hyperlink ref="E21" location="A124860610F" display="A124860610F" xr:uid="{00000000-0004-0000-0000-00000A000000}"/>
    <hyperlink ref="E22" location="A124860634X" display="A124860634X" xr:uid="{00000000-0004-0000-0000-00000B000000}"/>
    <hyperlink ref="E23" location="A124860578T" display="A124860578T" xr:uid="{00000000-0004-0000-0000-00000C000000}"/>
    <hyperlink ref="E24" location="A124860558J" display="A124860558J" xr:uid="{00000000-0004-0000-0000-00000D000000}"/>
    <hyperlink ref="E25" location="A124860566J" display="A124860566J" xr:uid="{00000000-0004-0000-0000-00000E000000}"/>
    <hyperlink ref="E26" location="A124860594T" display="A124860594T" xr:uid="{00000000-0004-0000-0000-00000F000000}"/>
    <hyperlink ref="E27" location="A124860570X" display="A124860570X" xr:uid="{00000000-0004-0000-0000-000010000000}"/>
    <hyperlink ref="E28" location="A124860598A" display="A124860598A" xr:uid="{00000000-0004-0000-0000-000011000000}"/>
    <hyperlink ref="E29" location="A124860602F" display="A124860602F" xr:uid="{00000000-0004-0000-0000-000012000000}"/>
    <hyperlink ref="E30" location="A124860638J" display="A124860638J" xr:uid="{00000000-0004-0000-0000-000013000000}"/>
    <hyperlink ref="E31" location="A124860562X" display="A124860562X" xr:uid="{00000000-0004-0000-0000-000014000000}"/>
    <hyperlink ref="E32" location="A124860630R" display="A124860630R" xr:uid="{00000000-0004-0000-0000-000015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2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1:22">
      <c r="A2" s="4" t="s">
        <v>21</v>
      </c>
      <c r="B2" s="7" t="s">
        <v>30</v>
      </c>
      <c r="C2" s="7" t="s">
        <v>30</v>
      </c>
      <c r="D2" s="7" t="s">
        <v>30</v>
      </c>
      <c r="E2" s="7" t="s">
        <v>30</v>
      </c>
      <c r="F2" s="7" t="s">
        <v>30</v>
      </c>
      <c r="G2" s="7" t="s">
        <v>30</v>
      </c>
      <c r="H2" s="7" t="s">
        <v>30</v>
      </c>
      <c r="I2" s="7" t="s">
        <v>30</v>
      </c>
      <c r="J2" s="7" t="s">
        <v>30</v>
      </c>
      <c r="K2" s="7" t="s">
        <v>30</v>
      </c>
      <c r="L2" s="7" t="s">
        <v>30</v>
      </c>
      <c r="M2" s="7" t="s">
        <v>30</v>
      </c>
      <c r="N2" s="7" t="s">
        <v>30</v>
      </c>
      <c r="O2" s="7" t="s">
        <v>30</v>
      </c>
      <c r="P2" s="7" t="s">
        <v>30</v>
      </c>
      <c r="Q2" s="7" t="s">
        <v>30</v>
      </c>
      <c r="R2" s="7" t="s">
        <v>30</v>
      </c>
      <c r="S2" s="7" t="s">
        <v>30</v>
      </c>
      <c r="T2" s="7" t="s">
        <v>30</v>
      </c>
      <c r="U2" s="7" t="s">
        <v>30</v>
      </c>
      <c r="V2" s="7" t="s">
        <v>30</v>
      </c>
    </row>
    <row r="3" spans="1:22">
      <c r="A3" s="4" t="s">
        <v>22</v>
      </c>
      <c r="B3" s="8" t="s">
        <v>31</v>
      </c>
      <c r="C3" s="8" t="s">
        <v>31</v>
      </c>
      <c r="D3" s="8" t="s">
        <v>31</v>
      </c>
      <c r="E3" s="8" t="s">
        <v>31</v>
      </c>
      <c r="F3" s="8" t="s">
        <v>31</v>
      </c>
      <c r="G3" s="8" t="s">
        <v>31</v>
      </c>
      <c r="H3" s="8" t="s">
        <v>31</v>
      </c>
      <c r="I3" s="8" t="s">
        <v>31</v>
      </c>
      <c r="J3" s="8" t="s">
        <v>31</v>
      </c>
      <c r="K3" s="8" t="s">
        <v>31</v>
      </c>
      <c r="L3" s="8" t="s">
        <v>31</v>
      </c>
      <c r="M3" s="8" t="s">
        <v>31</v>
      </c>
      <c r="N3" s="8" t="s">
        <v>31</v>
      </c>
      <c r="O3" s="8" t="s">
        <v>31</v>
      </c>
      <c r="P3" s="8" t="s">
        <v>31</v>
      </c>
      <c r="Q3" s="8" t="s">
        <v>31</v>
      </c>
      <c r="R3" s="8" t="s">
        <v>31</v>
      </c>
      <c r="S3" s="8" t="s">
        <v>31</v>
      </c>
      <c r="T3" s="8" t="s">
        <v>31</v>
      </c>
      <c r="U3" s="8" t="s">
        <v>31</v>
      </c>
      <c r="V3" s="8" t="s">
        <v>31</v>
      </c>
    </row>
    <row r="4" spans="1:22">
      <c r="A4" s="4" t="s">
        <v>23</v>
      </c>
      <c r="B4" s="8" t="s">
        <v>32</v>
      </c>
      <c r="C4" s="8" t="s">
        <v>32</v>
      </c>
      <c r="D4" s="8" t="s">
        <v>32</v>
      </c>
      <c r="E4" s="8" t="s">
        <v>32</v>
      </c>
      <c r="F4" s="8" t="s">
        <v>32</v>
      </c>
      <c r="G4" s="8" t="s">
        <v>32</v>
      </c>
      <c r="H4" s="8" t="s">
        <v>32</v>
      </c>
      <c r="I4" s="8" t="s">
        <v>32</v>
      </c>
      <c r="J4" s="8" t="s">
        <v>32</v>
      </c>
      <c r="K4" s="8" t="s">
        <v>32</v>
      </c>
      <c r="L4" s="8" t="s">
        <v>32</v>
      </c>
      <c r="M4" s="8" t="s">
        <v>32</v>
      </c>
      <c r="N4" s="8" t="s">
        <v>32</v>
      </c>
      <c r="O4" s="8" t="s">
        <v>32</v>
      </c>
      <c r="P4" s="8" t="s">
        <v>32</v>
      </c>
      <c r="Q4" s="8" t="s">
        <v>32</v>
      </c>
      <c r="R4" s="8" t="s">
        <v>32</v>
      </c>
      <c r="S4" s="8" t="s">
        <v>32</v>
      </c>
      <c r="T4" s="8" t="s">
        <v>32</v>
      </c>
      <c r="U4" s="8" t="s">
        <v>32</v>
      </c>
      <c r="V4" s="8" t="s">
        <v>32</v>
      </c>
    </row>
    <row r="5" spans="1:22">
      <c r="A5" s="4" t="s">
        <v>24</v>
      </c>
      <c r="B5" s="8" t="s">
        <v>63</v>
      </c>
      <c r="C5" s="8" t="s">
        <v>63</v>
      </c>
      <c r="D5" s="8" t="s">
        <v>63</v>
      </c>
      <c r="E5" s="8" t="s">
        <v>63</v>
      </c>
      <c r="F5" s="8" t="s">
        <v>63</v>
      </c>
      <c r="G5" s="8" t="s">
        <v>63</v>
      </c>
      <c r="H5" s="8" t="s">
        <v>63</v>
      </c>
      <c r="I5" s="8" t="s">
        <v>63</v>
      </c>
      <c r="J5" s="8" t="s">
        <v>63</v>
      </c>
      <c r="K5" s="8" t="s">
        <v>63</v>
      </c>
      <c r="L5" s="8" t="s">
        <v>63</v>
      </c>
      <c r="M5" s="8" t="s">
        <v>63</v>
      </c>
      <c r="N5" s="8" t="s">
        <v>63</v>
      </c>
      <c r="O5" s="8" t="s">
        <v>63</v>
      </c>
      <c r="P5" s="8" t="s">
        <v>63</v>
      </c>
      <c r="Q5" s="8" t="s">
        <v>63</v>
      </c>
      <c r="R5" s="8" t="s">
        <v>63</v>
      </c>
      <c r="S5" s="8" t="s">
        <v>63</v>
      </c>
      <c r="T5" s="8" t="s">
        <v>63</v>
      </c>
      <c r="U5" s="8" t="s">
        <v>63</v>
      </c>
      <c r="V5" s="8" t="s">
        <v>63</v>
      </c>
    </row>
    <row r="6" spans="1:22">
      <c r="A6" s="4" t="s">
        <v>25</v>
      </c>
      <c r="B6" s="8" t="s">
        <v>64</v>
      </c>
      <c r="C6" s="8" t="s">
        <v>64</v>
      </c>
      <c r="D6" s="8" t="s">
        <v>64</v>
      </c>
      <c r="E6" s="8" t="s">
        <v>64</v>
      </c>
      <c r="F6" s="8" t="s">
        <v>64</v>
      </c>
      <c r="G6" s="8" t="s">
        <v>64</v>
      </c>
      <c r="H6" s="8" t="s">
        <v>64</v>
      </c>
      <c r="I6" s="8" t="s">
        <v>64</v>
      </c>
      <c r="J6" s="8" t="s">
        <v>64</v>
      </c>
      <c r="K6" s="8" t="s">
        <v>64</v>
      </c>
      <c r="L6" s="8" t="s">
        <v>64</v>
      </c>
      <c r="M6" s="8" t="s">
        <v>64</v>
      </c>
      <c r="N6" s="8" t="s">
        <v>64</v>
      </c>
      <c r="O6" s="8" t="s">
        <v>64</v>
      </c>
      <c r="P6" s="8" t="s">
        <v>64</v>
      </c>
      <c r="Q6" s="8" t="s">
        <v>64</v>
      </c>
      <c r="R6" s="8" t="s">
        <v>64</v>
      </c>
      <c r="S6" s="8" t="s">
        <v>64</v>
      </c>
      <c r="T6" s="8" t="s">
        <v>64</v>
      </c>
      <c r="U6" s="8" t="s">
        <v>64</v>
      </c>
      <c r="V6" s="8" t="s">
        <v>64</v>
      </c>
    </row>
    <row r="7" spans="1:22" s="6" customFormat="1">
      <c r="A7" s="5" t="s">
        <v>26</v>
      </c>
      <c r="B7" s="6">
        <v>39965</v>
      </c>
      <c r="C7" s="6">
        <v>39965</v>
      </c>
      <c r="D7" s="6">
        <v>39965</v>
      </c>
      <c r="E7" s="6">
        <v>39965</v>
      </c>
      <c r="F7" s="6">
        <v>39965</v>
      </c>
      <c r="G7" s="6">
        <v>39965</v>
      </c>
      <c r="H7" s="6">
        <v>39965</v>
      </c>
      <c r="I7" s="6">
        <v>39965</v>
      </c>
      <c r="J7" s="6">
        <v>39965</v>
      </c>
      <c r="K7" s="6">
        <v>39965</v>
      </c>
      <c r="L7" s="6">
        <v>39965</v>
      </c>
      <c r="M7" s="6">
        <v>39965</v>
      </c>
      <c r="N7" s="6">
        <v>39965</v>
      </c>
      <c r="O7" s="6">
        <v>39965</v>
      </c>
      <c r="P7" s="6">
        <v>39965</v>
      </c>
      <c r="Q7" s="6">
        <v>39965</v>
      </c>
      <c r="R7" s="6">
        <v>39965</v>
      </c>
      <c r="S7" s="6">
        <v>39965</v>
      </c>
      <c r="T7" s="6">
        <v>39965</v>
      </c>
      <c r="U7" s="6">
        <v>39965</v>
      </c>
      <c r="V7" s="6">
        <v>39965</v>
      </c>
    </row>
    <row r="8" spans="1:22" s="6" customFormat="1">
      <c r="A8" s="5" t="s">
        <v>27</v>
      </c>
      <c r="B8" s="6">
        <v>44348</v>
      </c>
      <c r="C8" s="6">
        <v>44348</v>
      </c>
      <c r="D8" s="6">
        <v>44348</v>
      </c>
      <c r="E8" s="6">
        <v>44348</v>
      </c>
      <c r="F8" s="6">
        <v>44348</v>
      </c>
      <c r="G8" s="6">
        <v>44348</v>
      </c>
      <c r="H8" s="6">
        <v>44348</v>
      </c>
      <c r="I8" s="6">
        <v>44348</v>
      </c>
      <c r="J8" s="6">
        <v>44348</v>
      </c>
      <c r="K8" s="6">
        <v>44348</v>
      </c>
      <c r="L8" s="6">
        <v>44348</v>
      </c>
      <c r="M8" s="6">
        <v>44348</v>
      </c>
      <c r="N8" s="6">
        <v>44348</v>
      </c>
      <c r="O8" s="6">
        <v>44348</v>
      </c>
      <c r="P8" s="6">
        <v>44348</v>
      </c>
      <c r="Q8" s="6">
        <v>44348</v>
      </c>
      <c r="R8" s="6">
        <v>44348</v>
      </c>
      <c r="S8" s="6">
        <v>44348</v>
      </c>
      <c r="T8" s="6">
        <v>44348</v>
      </c>
      <c r="U8" s="6">
        <v>44348</v>
      </c>
      <c r="V8" s="6">
        <v>44348</v>
      </c>
    </row>
    <row r="9" spans="1:22">
      <c r="A9" s="4" t="s">
        <v>28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20</v>
      </c>
      <c r="P9" s="1">
        <v>20</v>
      </c>
      <c r="Q9" s="1">
        <v>20</v>
      </c>
      <c r="R9" s="1">
        <v>20</v>
      </c>
      <c r="S9" s="1">
        <v>20</v>
      </c>
      <c r="T9" s="1">
        <v>20</v>
      </c>
      <c r="U9" s="1">
        <v>20</v>
      </c>
      <c r="V9" s="1">
        <v>20</v>
      </c>
    </row>
    <row r="10" spans="1:22">
      <c r="A10" s="4" t="s">
        <v>29</v>
      </c>
      <c r="B10" s="8" t="s">
        <v>33</v>
      </c>
      <c r="C10" s="8" t="s">
        <v>34</v>
      </c>
      <c r="D10" s="8" t="s">
        <v>35</v>
      </c>
      <c r="E10" s="8" t="s">
        <v>36</v>
      </c>
      <c r="F10" s="8" t="s">
        <v>37</v>
      </c>
      <c r="G10" s="8" t="s">
        <v>38</v>
      </c>
      <c r="H10" s="8" t="s">
        <v>39</v>
      </c>
      <c r="I10" s="8" t="s">
        <v>40</v>
      </c>
      <c r="J10" s="8" t="s">
        <v>41</v>
      </c>
      <c r="K10" s="8" t="s">
        <v>42</v>
      </c>
      <c r="L10" s="8" t="s">
        <v>43</v>
      </c>
      <c r="M10" s="8" t="s">
        <v>44</v>
      </c>
      <c r="N10" s="8" t="s">
        <v>45</v>
      </c>
      <c r="O10" s="8" t="s">
        <v>46</v>
      </c>
      <c r="P10" s="8" t="s">
        <v>47</v>
      </c>
      <c r="Q10" s="8" t="s">
        <v>48</v>
      </c>
      <c r="R10" s="8" t="s">
        <v>49</v>
      </c>
      <c r="S10" s="8" t="s">
        <v>50</v>
      </c>
      <c r="T10" s="8" t="s">
        <v>51</v>
      </c>
      <c r="U10" s="8" t="s">
        <v>52</v>
      </c>
      <c r="V10" s="8" t="s">
        <v>53</v>
      </c>
    </row>
    <row r="11" spans="1:22">
      <c r="A11" s="10">
        <v>39965</v>
      </c>
      <c r="B11" s="9">
        <v>2793.598</v>
      </c>
      <c r="C11" s="9">
        <v>5340.4830000000002</v>
      </c>
      <c r="D11" s="9">
        <v>4147.3379999999997</v>
      </c>
      <c r="E11" s="9">
        <v>1424.0060000000001</v>
      </c>
      <c r="F11" s="9">
        <v>1344.952</v>
      </c>
      <c r="G11" s="9">
        <v>1378.38</v>
      </c>
      <c r="H11" s="9">
        <v>1193.145</v>
      </c>
      <c r="I11" s="9">
        <v>2228.0479999999998</v>
      </c>
      <c r="J11" s="9">
        <v>4356.9049999999997</v>
      </c>
      <c r="K11" s="9">
        <v>3368.4290000000001</v>
      </c>
      <c r="L11" s="9">
        <v>1201.9169999999999</v>
      </c>
      <c r="M11" s="9">
        <v>1088.07</v>
      </c>
      <c r="N11" s="9">
        <v>1078.443</v>
      </c>
      <c r="O11" s="9">
        <v>988.476</v>
      </c>
      <c r="P11" s="9">
        <v>565.54999999999995</v>
      </c>
      <c r="Q11" s="9">
        <v>983.57899999999995</v>
      </c>
      <c r="R11" s="9">
        <v>778.90899999999999</v>
      </c>
      <c r="S11" s="9">
        <v>222.089</v>
      </c>
      <c r="T11" s="9">
        <v>256.88200000000001</v>
      </c>
      <c r="U11" s="9">
        <v>299.93700000000001</v>
      </c>
      <c r="V11" s="9">
        <v>204.67</v>
      </c>
    </row>
    <row r="12" spans="1:22">
      <c r="A12" s="10">
        <v>40330</v>
      </c>
      <c r="B12" s="9">
        <v>2851.576</v>
      </c>
      <c r="C12" s="9">
        <v>5409.5839999999998</v>
      </c>
      <c r="D12" s="9">
        <v>4187.8760000000002</v>
      </c>
      <c r="E12" s="9">
        <v>1452.068</v>
      </c>
      <c r="F12" s="9">
        <v>1359.03</v>
      </c>
      <c r="G12" s="9">
        <v>1376.778</v>
      </c>
      <c r="H12" s="9">
        <v>1221.7080000000001</v>
      </c>
      <c r="I12" s="9">
        <v>2265.6289999999999</v>
      </c>
      <c r="J12" s="9">
        <v>4406</v>
      </c>
      <c r="K12" s="9">
        <v>3417.9670000000001</v>
      </c>
      <c r="L12" s="9">
        <v>1241.56</v>
      </c>
      <c r="M12" s="9">
        <v>1091.0730000000001</v>
      </c>
      <c r="N12" s="9">
        <v>1085.3340000000001</v>
      </c>
      <c r="O12" s="9">
        <v>988.03300000000002</v>
      </c>
      <c r="P12" s="9">
        <v>585.94799999999998</v>
      </c>
      <c r="Q12" s="9">
        <v>1003.5839999999999</v>
      </c>
      <c r="R12" s="9">
        <v>769.90899999999999</v>
      </c>
      <c r="S12" s="9">
        <v>210.50800000000001</v>
      </c>
      <c r="T12" s="9">
        <v>267.95699999999999</v>
      </c>
      <c r="U12" s="9">
        <v>291.44400000000002</v>
      </c>
      <c r="V12" s="9">
        <v>233.67500000000001</v>
      </c>
    </row>
    <row r="13" spans="1:22">
      <c r="A13" s="10">
        <v>40695</v>
      </c>
      <c r="B13" s="9">
        <v>2913.0529999999999</v>
      </c>
      <c r="C13" s="9">
        <v>5482.62</v>
      </c>
      <c r="D13" s="9">
        <v>4223.085</v>
      </c>
      <c r="E13" s="9">
        <v>1456.356</v>
      </c>
      <c r="F13" s="9">
        <v>1386.471</v>
      </c>
      <c r="G13" s="9">
        <v>1380.258</v>
      </c>
      <c r="H13" s="9">
        <v>1259.5350000000001</v>
      </c>
      <c r="I13" s="9">
        <v>2306.9180000000001</v>
      </c>
      <c r="J13" s="9">
        <v>4455.777</v>
      </c>
      <c r="K13" s="9">
        <v>3436</v>
      </c>
      <c r="L13" s="9">
        <v>1237.3989999999999</v>
      </c>
      <c r="M13" s="9">
        <v>1112.549</v>
      </c>
      <c r="N13" s="9">
        <v>1086.0509999999999</v>
      </c>
      <c r="O13" s="9">
        <v>1019.777</v>
      </c>
      <c r="P13" s="9">
        <v>606.13599999999997</v>
      </c>
      <c r="Q13" s="9">
        <v>1026.8430000000001</v>
      </c>
      <c r="R13" s="9">
        <v>787.08500000000004</v>
      </c>
      <c r="S13" s="9">
        <v>218.95699999999999</v>
      </c>
      <c r="T13" s="9">
        <v>273.92200000000003</v>
      </c>
      <c r="U13" s="9">
        <v>294.20699999999999</v>
      </c>
      <c r="V13" s="9">
        <v>239.75800000000001</v>
      </c>
    </row>
    <row r="14" spans="1:22">
      <c r="A14" s="10">
        <v>41061</v>
      </c>
      <c r="B14" s="9">
        <v>2972.0509999999999</v>
      </c>
      <c r="C14" s="9">
        <v>5589.3310000000001</v>
      </c>
      <c r="D14" s="9">
        <v>4293.3220000000001</v>
      </c>
      <c r="E14" s="9">
        <v>1492.76</v>
      </c>
      <c r="F14" s="9">
        <v>1418.1489999999999</v>
      </c>
      <c r="G14" s="9">
        <v>1382.413</v>
      </c>
      <c r="H14" s="9">
        <v>1296.009</v>
      </c>
      <c r="I14" s="9">
        <v>2353.5929999999998</v>
      </c>
      <c r="J14" s="9">
        <v>4533.0950000000003</v>
      </c>
      <c r="K14" s="9">
        <v>3502.55</v>
      </c>
      <c r="L14" s="9">
        <v>1283.5830000000001</v>
      </c>
      <c r="M14" s="9">
        <v>1149.712</v>
      </c>
      <c r="N14" s="9">
        <v>1069.2539999999999</v>
      </c>
      <c r="O14" s="9">
        <v>1030.546</v>
      </c>
      <c r="P14" s="9">
        <v>618.45799999999997</v>
      </c>
      <c r="Q14" s="9">
        <v>1056.2349999999999</v>
      </c>
      <c r="R14" s="9">
        <v>790.77200000000005</v>
      </c>
      <c r="S14" s="9">
        <v>209.17699999999999</v>
      </c>
      <c r="T14" s="9">
        <v>268.43700000000001</v>
      </c>
      <c r="U14" s="9">
        <v>313.15899999999999</v>
      </c>
      <c r="V14" s="9">
        <v>265.46300000000002</v>
      </c>
    </row>
    <row r="15" spans="1:22">
      <c r="A15" s="10">
        <v>41426</v>
      </c>
      <c r="B15" s="9">
        <v>3000.8490000000002</v>
      </c>
      <c r="C15" s="9">
        <v>5675.6030000000001</v>
      </c>
      <c r="D15" s="9">
        <v>4363.8339999999998</v>
      </c>
      <c r="E15" s="9">
        <v>1520.068</v>
      </c>
      <c r="F15" s="9">
        <v>1456.26</v>
      </c>
      <c r="G15" s="9">
        <v>1387.5060000000001</v>
      </c>
      <c r="H15" s="9">
        <v>1311.769</v>
      </c>
      <c r="I15" s="9">
        <v>2382.6840000000002</v>
      </c>
      <c r="J15" s="9">
        <v>4606.1109999999999</v>
      </c>
      <c r="K15" s="9">
        <v>3535.5219999999999</v>
      </c>
      <c r="L15" s="9">
        <v>1298.8969999999999</v>
      </c>
      <c r="M15" s="9">
        <v>1165.1569999999999</v>
      </c>
      <c r="N15" s="9">
        <v>1071.4680000000001</v>
      </c>
      <c r="O15" s="9">
        <v>1070.5889999999999</v>
      </c>
      <c r="P15" s="9">
        <v>618.16399999999999</v>
      </c>
      <c r="Q15" s="9">
        <v>1069.491</v>
      </c>
      <c r="R15" s="9">
        <v>828.31200000000001</v>
      </c>
      <c r="S15" s="9">
        <v>221.17099999999999</v>
      </c>
      <c r="T15" s="9">
        <v>291.10199999999998</v>
      </c>
      <c r="U15" s="9">
        <v>316.03800000000001</v>
      </c>
      <c r="V15" s="9">
        <v>241.18</v>
      </c>
    </row>
    <row r="16" spans="1:22">
      <c r="A16" s="10">
        <v>41791</v>
      </c>
      <c r="B16" s="9">
        <v>3054.1239999999998</v>
      </c>
      <c r="C16" s="9">
        <v>5742.3140000000003</v>
      </c>
      <c r="D16" s="9">
        <v>4428.25</v>
      </c>
      <c r="E16" s="9">
        <v>1539.2439999999999</v>
      </c>
      <c r="F16" s="9">
        <v>1495.364</v>
      </c>
      <c r="G16" s="9">
        <v>1393.6420000000001</v>
      </c>
      <c r="H16" s="9">
        <v>1314.0640000000001</v>
      </c>
      <c r="I16" s="9">
        <v>2422.8409999999999</v>
      </c>
      <c r="J16" s="9">
        <v>4678.8109999999997</v>
      </c>
      <c r="K16" s="9">
        <v>3630.1669999999999</v>
      </c>
      <c r="L16" s="9">
        <v>1342.732</v>
      </c>
      <c r="M16" s="9">
        <v>1201.097</v>
      </c>
      <c r="N16" s="9">
        <v>1086.338</v>
      </c>
      <c r="O16" s="9">
        <v>1048.644</v>
      </c>
      <c r="P16" s="9">
        <v>631.28300000000002</v>
      </c>
      <c r="Q16" s="9">
        <v>1063.5029999999999</v>
      </c>
      <c r="R16" s="9">
        <v>798.08299999999997</v>
      </c>
      <c r="S16" s="9">
        <v>196.512</v>
      </c>
      <c r="T16" s="9">
        <v>294.267</v>
      </c>
      <c r="U16" s="9">
        <v>307.30399999999997</v>
      </c>
      <c r="V16" s="9">
        <v>265.42</v>
      </c>
    </row>
    <row r="17" spans="1:22">
      <c r="A17" s="10">
        <v>42156</v>
      </c>
      <c r="B17" s="9">
        <v>3119.4920000000002</v>
      </c>
      <c r="C17" s="9">
        <v>5820.5129999999999</v>
      </c>
      <c r="D17" s="9">
        <v>4487.473</v>
      </c>
      <c r="E17" s="9">
        <v>1550.2560000000001</v>
      </c>
      <c r="F17" s="9">
        <v>1534.2360000000001</v>
      </c>
      <c r="G17" s="9">
        <v>1402.981</v>
      </c>
      <c r="H17" s="9">
        <v>1333.04</v>
      </c>
      <c r="I17" s="9">
        <v>2467.4879999999998</v>
      </c>
      <c r="J17" s="9">
        <v>4688.83</v>
      </c>
      <c r="K17" s="9">
        <v>3634.1280000000002</v>
      </c>
      <c r="L17" s="9">
        <v>1322.761</v>
      </c>
      <c r="M17" s="9">
        <v>1239.934</v>
      </c>
      <c r="N17" s="9">
        <v>1071.432</v>
      </c>
      <c r="O17" s="9">
        <v>1054.702</v>
      </c>
      <c r="P17" s="9">
        <v>652.005</v>
      </c>
      <c r="Q17" s="9">
        <v>1131.683</v>
      </c>
      <c r="R17" s="9">
        <v>853.34500000000003</v>
      </c>
      <c r="S17" s="9">
        <v>227.495</v>
      </c>
      <c r="T17" s="9">
        <v>294.30200000000002</v>
      </c>
      <c r="U17" s="9">
        <v>331.54899999999998</v>
      </c>
      <c r="V17" s="9">
        <v>278.33699999999999</v>
      </c>
    </row>
    <row r="18" spans="1:22">
      <c r="A18" s="10">
        <v>42522</v>
      </c>
      <c r="B18" s="9">
        <v>3158.92</v>
      </c>
      <c r="C18" s="9">
        <v>5901.53</v>
      </c>
      <c r="D18" s="9">
        <v>4549.76</v>
      </c>
      <c r="E18" s="9">
        <v>1567.3969999999999</v>
      </c>
      <c r="F18" s="9">
        <v>1562.181</v>
      </c>
      <c r="G18" s="9">
        <v>1420.183</v>
      </c>
      <c r="H18" s="9">
        <v>1351.77</v>
      </c>
      <c r="I18" s="9">
        <v>2502.5</v>
      </c>
      <c r="J18" s="9">
        <v>4771.0410000000002</v>
      </c>
      <c r="K18" s="9">
        <v>3701.7489999999998</v>
      </c>
      <c r="L18" s="9">
        <v>1343.16</v>
      </c>
      <c r="M18" s="9">
        <v>1255.873</v>
      </c>
      <c r="N18" s="9">
        <v>1102.7159999999999</v>
      </c>
      <c r="O18" s="9">
        <v>1069.2929999999999</v>
      </c>
      <c r="P18" s="9">
        <v>656.42</v>
      </c>
      <c r="Q18" s="9">
        <v>1130.489</v>
      </c>
      <c r="R18" s="9">
        <v>848.01099999999997</v>
      </c>
      <c r="S18" s="9">
        <v>224.23699999999999</v>
      </c>
      <c r="T18" s="9">
        <v>306.30799999999999</v>
      </c>
      <c r="U18" s="9">
        <v>317.46699999999998</v>
      </c>
      <c r="V18" s="9">
        <v>282.47699999999998</v>
      </c>
    </row>
    <row r="19" spans="1:22">
      <c r="A19" s="10">
        <v>42887</v>
      </c>
      <c r="B19" s="9">
        <v>3200.9369999999999</v>
      </c>
      <c r="C19" s="9">
        <v>5977.9740000000002</v>
      </c>
      <c r="D19" s="9">
        <v>4613.9830000000002</v>
      </c>
      <c r="E19" s="9">
        <v>1571.8989999999999</v>
      </c>
      <c r="F19" s="9">
        <v>1580.048</v>
      </c>
      <c r="G19" s="9">
        <v>1462.0360000000001</v>
      </c>
      <c r="H19" s="9">
        <v>1363.99</v>
      </c>
      <c r="I19" s="9">
        <v>2534.1039999999998</v>
      </c>
      <c r="J19" s="9">
        <v>4838.74</v>
      </c>
      <c r="K19" s="9">
        <v>3745.9560000000001</v>
      </c>
      <c r="L19" s="9">
        <v>1350.703</v>
      </c>
      <c r="M19" s="9">
        <v>1254.1369999999999</v>
      </c>
      <c r="N19" s="9">
        <v>1141.116</v>
      </c>
      <c r="O19" s="9">
        <v>1092.7840000000001</v>
      </c>
      <c r="P19" s="9">
        <v>666.83299999999997</v>
      </c>
      <c r="Q19" s="9">
        <v>1139.2339999999999</v>
      </c>
      <c r="R19" s="9">
        <v>868.02700000000004</v>
      </c>
      <c r="S19" s="9">
        <v>221.196</v>
      </c>
      <c r="T19" s="9">
        <v>325.911</v>
      </c>
      <c r="U19" s="9">
        <v>320.92</v>
      </c>
      <c r="V19" s="9">
        <v>271.20699999999999</v>
      </c>
    </row>
    <row r="20" spans="1:22">
      <c r="A20" s="10">
        <v>43252</v>
      </c>
      <c r="B20" s="9">
        <v>3238.3539999999998</v>
      </c>
      <c r="C20" s="9">
        <v>6012.6139999999996</v>
      </c>
      <c r="D20" s="9">
        <v>4675.1409999999996</v>
      </c>
      <c r="E20" s="9">
        <v>1568.269</v>
      </c>
      <c r="F20" s="9">
        <v>1601.0640000000001</v>
      </c>
      <c r="G20" s="9">
        <v>1505.808</v>
      </c>
      <c r="H20" s="9">
        <v>1337.473</v>
      </c>
      <c r="I20" s="9">
        <v>2566.5149999999999</v>
      </c>
      <c r="J20" s="9">
        <v>4845.8310000000001</v>
      </c>
      <c r="K20" s="9">
        <v>3795.5729999999999</v>
      </c>
      <c r="L20" s="9">
        <v>1354.7270000000001</v>
      </c>
      <c r="M20" s="9">
        <v>1278.2059999999999</v>
      </c>
      <c r="N20" s="9">
        <v>1162.6400000000001</v>
      </c>
      <c r="O20" s="9">
        <v>1050.2570000000001</v>
      </c>
      <c r="P20" s="9">
        <v>671.83900000000006</v>
      </c>
      <c r="Q20" s="9">
        <v>1166.7829999999999</v>
      </c>
      <c r="R20" s="9">
        <v>879.56799999999998</v>
      </c>
      <c r="S20" s="9">
        <v>213.542</v>
      </c>
      <c r="T20" s="9">
        <v>322.858</v>
      </c>
      <c r="U20" s="9">
        <v>343.16699999999997</v>
      </c>
      <c r="V20" s="9">
        <v>287.21600000000001</v>
      </c>
    </row>
    <row r="21" spans="1:22">
      <c r="A21" s="10">
        <v>43525</v>
      </c>
      <c r="B21" s="9">
        <v>3247.991</v>
      </c>
      <c r="C21" s="9">
        <v>6049.06</v>
      </c>
      <c r="D21" s="9">
        <v>4710.9480000000003</v>
      </c>
      <c r="E21" s="9">
        <v>1564.4949999999999</v>
      </c>
      <c r="F21" s="9">
        <v>1610.5530000000001</v>
      </c>
      <c r="G21" s="9">
        <v>1535.9010000000001</v>
      </c>
      <c r="H21" s="9">
        <v>1338.1120000000001</v>
      </c>
      <c r="I21" s="9">
        <v>2582.4470000000001</v>
      </c>
      <c r="J21" s="9">
        <v>4897.0290000000005</v>
      </c>
      <c r="K21" s="9">
        <v>3836.9029999999998</v>
      </c>
      <c r="L21" s="9">
        <v>1345.33</v>
      </c>
      <c r="M21" s="9">
        <v>1301.2739999999999</v>
      </c>
      <c r="N21" s="9">
        <v>1190.3</v>
      </c>
      <c r="O21" s="9">
        <v>1060.126</v>
      </c>
      <c r="P21" s="9">
        <v>665.54399999999998</v>
      </c>
      <c r="Q21" s="9">
        <v>1152.0309999999999</v>
      </c>
      <c r="R21" s="9">
        <v>874.04499999999996</v>
      </c>
      <c r="S21" s="9">
        <v>219.16499999999999</v>
      </c>
      <c r="T21" s="9">
        <v>309.27999999999997</v>
      </c>
      <c r="U21" s="9">
        <v>345.601</v>
      </c>
      <c r="V21" s="9">
        <v>277.98599999999999</v>
      </c>
    </row>
    <row r="22" spans="1:22">
      <c r="A22" s="10">
        <v>43617</v>
      </c>
      <c r="B22" s="9">
        <v>3257.0990000000002</v>
      </c>
      <c r="C22" s="9">
        <v>6077.39</v>
      </c>
      <c r="D22" s="9">
        <v>4719.7579999999998</v>
      </c>
      <c r="E22" s="9">
        <v>1561.654</v>
      </c>
      <c r="F22" s="9">
        <v>1613.25</v>
      </c>
      <c r="G22" s="9">
        <v>1544.854</v>
      </c>
      <c r="H22" s="9">
        <v>1357.6320000000001</v>
      </c>
      <c r="I22" s="9">
        <v>2596.9180000000001</v>
      </c>
      <c r="J22" s="9">
        <v>4922.0649999999996</v>
      </c>
      <c r="K22" s="9">
        <v>3859.0369999999998</v>
      </c>
      <c r="L22" s="9">
        <v>1341.9349999999999</v>
      </c>
      <c r="M22" s="9">
        <v>1308.3579999999999</v>
      </c>
      <c r="N22" s="9">
        <v>1208.7439999999999</v>
      </c>
      <c r="O22" s="9">
        <v>1063.028</v>
      </c>
      <c r="P22" s="9">
        <v>660.18100000000004</v>
      </c>
      <c r="Q22" s="9">
        <v>1155.325</v>
      </c>
      <c r="R22" s="9">
        <v>860.72</v>
      </c>
      <c r="S22" s="9">
        <v>219.71899999999999</v>
      </c>
      <c r="T22" s="9">
        <v>304.89100000000002</v>
      </c>
      <c r="U22" s="9">
        <v>336.11</v>
      </c>
      <c r="V22" s="9">
        <v>294.60500000000002</v>
      </c>
    </row>
    <row r="23" spans="1:22">
      <c r="A23" s="10">
        <v>43709</v>
      </c>
      <c r="B23" s="9">
        <v>3262.9630000000002</v>
      </c>
      <c r="C23" s="9">
        <v>6090.076</v>
      </c>
      <c r="D23" s="9">
        <v>4729.3869999999997</v>
      </c>
      <c r="E23" s="9">
        <v>1560.874</v>
      </c>
      <c r="F23" s="9">
        <v>1615.5260000000001</v>
      </c>
      <c r="G23" s="9">
        <v>1552.9870000000001</v>
      </c>
      <c r="H23" s="9">
        <v>1360.6890000000001</v>
      </c>
      <c r="I23" s="9">
        <v>2595.4380000000001</v>
      </c>
      <c r="J23" s="9">
        <v>4933.2209999999995</v>
      </c>
      <c r="K23" s="9">
        <v>3858.1390000000001</v>
      </c>
      <c r="L23" s="9">
        <v>1350.348</v>
      </c>
      <c r="M23" s="9">
        <v>1291.366</v>
      </c>
      <c r="N23" s="9">
        <v>1216.425</v>
      </c>
      <c r="O23" s="9">
        <v>1075.0809999999999</v>
      </c>
      <c r="P23" s="9">
        <v>667.52499999999998</v>
      </c>
      <c r="Q23" s="9">
        <v>1156.855</v>
      </c>
      <c r="R23" s="9">
        <v>871.24800000000005</v>
      </c>
      <c r="S23" s="9">
        <v>210.52500000000001</v>
      </c>
      <c r="T23" s="9">
        <v>324.16000000000003</v>
      </c>
      <c r="U23" s="9">
        <v>336.56299999999999</v>
      </c>
      <c r="V23" s="9">
        <v>285.608</v>
      </c>
    </row>
    <row r="24" spans="1:22">
      <c r="A24" s="10">
        <v>43800</v>
      </c>
      <c r="B24" s="9">
        <v>3258.489</v>
      </c>
      <c r="C24" s="9">
        <v>6081.8670000000002</v>
      </c>
      <c r="D24" s="9">
        <v>4741.2550000000001</v>
      </c>
      <c r="E24" s="9">
        <v>1557.886</v>
      </c>
      <c r="F24" s="9">
        <v>1619.1790000000001</v>
      </c>
      <c r="G24" s="9">
        <v>1564.191</v>
      </c>
      <c r="H24" s="9">
        <v>1340.6120000000001</v>
      </c>
      <c r="I24" s="9">
        <v>2577.105</v>
      </c>
      <c r="J24" s="9">
        <v>4907.2309999999998</v>
      </c>
      <c r="K24" s="9">
        <v>3837.87</v>
      </c>
      <c r="L24" s="9">
        <v>1343.56</v>
      </c>
      <c r="M24" s="9">
        <v>1277.461</v>
      </c>
      <c r="N24" s="9">
        <v>1216.8489999999999</v>
      </c>
      <c r="O24" s="9">
        <v>1069.3610000000001</v>
      </c>
      <c r="P24" s="9">
        <v>681.38499999999999</v>
      </c>
      <c r="Q24" s="9">
        <v>1174.636</v>
      </c>
      <c r="R24" s="9">
        <v>903.38499999999999</v>
      </c>
      <c r="S24" s="9">
        <v>214.32499999999999</v>
      </c>
      <c r="T24" s="9">
        <v>341.71800000000002</v>
      </c>
      <c r="U24" s="9">
        <v>347.34199999999998</v>
      </c>
      <c r="V24" s="9">
        <v>271.25099999999998</v>
      </c>
    </row>
    <row r="25" spans="1:22">
      <c r="A25" s="10">
        <v>43891</v>
      </c>
      <c r="B25" s="9">
        <v>3273.8690000000001</v>
      </c>
      <c r="C25" s="9">
        <v>6142.4740000000002</v>
      </c>
      <c r="D25" s="9">
        <v>4757.6809999999996</v>
      </c>
      <c r="E25" s="9">
        <v>1557.213</v>
      </c>
      <c r="F25" s="9">
        <v>1624.6130000000001</v>
      </c>
      <c r="G25" s="9">
        <v>1575.854</v>
      </c>
      <c r="H25" s="9">
        <v>1384.7940000000001</v>
      </c>
      <c r="I25" s="9">
        <v>2615.6959999999999</v>
      </c>
      <c r="J25" s="9">
        <v>4982.3410000000003</v>
      </c>
      <c r="K25" s="9">
        <v>3865.7869999999998</v>
      </c>
      <c r="L25" s="9">
        <v>1333.461</v>
      </c>
      <c r="M25" s="9">
        <v>1300.442</v>
      </c>
      <c r="N25" s="9">
        <v>1231.884</v>
      </c>
      <c r="O25" s="9">
        <v>1116.5540000000001</v>
      </c>
      <c r="P25" s="9">
        <v>658.173</v>
      </c>
      <c r="Q25" s="9">
        <v>1160.133</v>
      </c>
      <c r="R25" s="9">
        <v>891.89300000000003</v>
      </c>
      <c r="S25" s="9">
        <v>223.75200000000001</v>
      </c>
      <c r="T25" s="9">
        <v>324.17099999999999</v>
      </c>
      <c r="U25" s="9">
        <v>343.97</v>
      </c>
      <c r="V25" s="9">
        <v>268.24</v>
      </c>
    </row>
    <row r="26" spans="1:22">
      <c r="A26" s="10">
        <v>43983</v>
      </c>
      <c r="B26" s="9">
        <v>3300.1959999999999</v>
      </c>
      <c r="C26" s="9">
        <v>6167.4219999999996</v>
      </c>
      <c r="D26" s="9">
        <v>4753.0119999999997</v>
      </c>
      <c r="E26" s="9">
        <v>1548.961</v>
      </c>
      <c r="F26" s="9">
        <v>1621.875</v>
      </c>
      <c r="G26" s="9">
        <v>1582.1759999999999</v>
      </c>
      <c r="H26" s="9">
        <v>1414.4110000000001</v>
      </c>
      <c r="I26" s="9">
        <v>2644.1010000000001</v>
      </c>
      <c r="J26" s="9">
        <v>5033.97</v>
      </c>
      <c r="K26" s="9">
        <v>3888.067</v>
      </c>
      <c r="L26" s="9">
        <v>1329.3050000000001</v>
      </c>
      <c r="M26" s="9">
        <v>1316.123</v>
      </c>
      <c r="N26" s="9">
        <v>1242.6389999999999</v>
      </c>
      <c r="O26" s="9">
        <v>1145.903</v>
      </c>
      <c r="P26" s="9">
        <v>656.09500000000003</v>
      </c>
      <c r="Q26" s="9">
        <v>1133.452</v>
      </c>
      <c r="R26" s="9">
        <v>864.94500000000005</v>
      </c>
      <c r="S26" s="9">
        <v>219.65600000000001</v>
      </c>
      <c r="T26" s="9">
        <v>305.75200000000001</v>
      </c>
      <c r="U26" s="9">
        <v>339.536</v>
      </c>
      <c r="V26" s="9">
        <v>268.50700000000001</v>
      </c>
    </row>
    <row r="27" spans="1:22">
      <c r="A27" s="10">
        <v>44075</v>
      </c>
      <c r="B27" s="9">
        <v>3302.9250000000002</v>
      </c>
      <c r="C27" s="9">
        <v>6182.8729999999996</v>
      </c>
      <c r="D27" s="9">
        <v>4748.97</v>
      </c>
      <c r="E27" s="9">
        <v>1541.0809999999999</v>
      </c>
      <c r="F27" s="9">
        <v>1623.1669999999999</v>
      </c>
      <c r="G27" s="9">
        <v>1584.722</v>
      </c>
      <c r="H27" s="9">
        <v>1433.902</v>
      </c>
      <c r="I27" s="9">
        <v>2643.096</v>
      </c>
      <c r="J27" s="9">
        <v>5034.7809999999999</v>
      </c>
      <c r="K27" s="9">
        <v>3885.5250000000001</v>
      </c>
      <c r="L27" s="9">
        <v>1337.355</v>
      </c>
      <c r="M27" s="9">
        <v>1320.3869999999999</v>
      </c>
      <c r="N27" s="9">
        <v>1227.7829999999999</v>
      </c>
      <c r="O27" s="9">
        <v>1149.2570000000001</v>
      </c>
      <c r="P27" s="9">
        <v>659.82899999999995</v>
      </c>
      <c r="Q27" s="9">
        <v>1148.0909999999999</v>
      </c>
      <c r="R27" s="9">
        <v>863.44600000000003</v>
      </c>
      <c r="S27" s="9">
        <v>203.726</v>
      </c>
      <c r="T27" s="9">
        <v>302.78100000000001</v>
      </c>
      <c r="U27" s="9">
        <v>356.93900000000002</v>
      </c>
      <c r="V27" s="9">
        <v>284.64600000000002</v>
      </c>
    </row>
    <row r="28" spans="1:22">
      <c r="A28" s="10">
        <v>44166</v>
      </c>
      <c r="B28" s="9">
        <v>3310.7139999999999</v>
      </c>
      <c r="C28" s="9">
        <v>6136.1210000000001</v>
      </c>
      <c r="D28" s="9">
        <v>4750.067</v>
      </c>
      <c r="E28" s="9">
        <v>1530.32</v>
      </c>
      <c r="F28" s="9">
        <v>1627.5419999999999</v>
      </c>
      <c r="G28" s="9">
        <v>1592.2049999999999</v>
      </c>
      <c r="H28" s="9">
        <v>1386.0540000000001</v>
      </c>
      <c r="I28" s="9">
        <v>2650.4879999999998</v>
      </c>
      <c r="J28" s="9">
        <v>5001.7</v>
      </c>
      <c r="K28" s="9">
        <v>3889.212</v>
      </c>
      <c r="L28" s="9">
        <v>1326.7239999999999</v>
      </c>
      <c r="M28" s="9">
        <v>1324.1089999999999</v>
      </c>
      <c r="N28" s="9">
        <v>1238.3789999999999</v>
      </c>
      <c r="O28" s="9">
        <v>1112.4880000000001</v>
      </c>
      <c r="P28" s="9">
        <v>660.226</v>
      </c>
      <c r="Q28" s="9">
        <v>1134.42</v>
      </c>
      <c r="R28" s="9">
        <v>860.85500000000002</v>
      </c>
      <c r="S28" s="9">
        <v>203.596</v>
      </c>
      <c r="T28" s="9">
        <v>303.43299999999999</v>
      </c>
      <c r="U28" s="9">
        <v>353.827</v>
      </c>
      <c r="V28" s="9">
        <v>273.56599999999997</v>
      </c>
    </row>
    <row r="29" spans="1:22">
      <c r="A29" s="10">
        <v>44256</v>
      </c>
      <c r="B29" s="9">
        <v>3310.2559999999999</v>
      </c>
      <c r="C29" s="9">
        <v>6158.7860000000001</v>
      </c>
      <c r="D29" s="9">
        <v>4748.78</v>
      </c>
      <c r="E29" s="9">
        <v>1522.6510000000001</v>
      </c>
      <c r="F29" s="9">
        <v>1626.7470000000001</v>
      </c>
      <c r="G29" s="9">
        <v>1599.3820000000001</v>
      </c>
      <c r="H29" s="9">
        <v>1410.0060000000001</v>
      </c>
      <c r="I29" s="9">
        <v>2635.1320000000001</v>
      </c>
      <c r="J29" s="9">
        <v>4997.0330000000004</v>
      </c>
      <c r="K29" s="9">
        <v>3867.9650000000001</v>
      </c>
      <c r="L29" s="9">
        <v>1306.8330000000001</v>
      </c>
      <c r="M29" s="9">
        <v>1301.8489999999999</v>
      </c>
      <c r="N29" s="9">
        <v>1259.2829999999999</v>
      </c>
      <c r="O29" s="9">
        <v>1129.068</v>
      </c>
      <c r="P29" s="9">
        <v>675.12300000000005</v>
      </c>
      <c r="Q29" s="9">
        <v>1161.7529999999999</v>
      </c>
      <c r="R29" s="9">
        <v>880.81500000000005</v>
      </c>
      <c r="S29" s="9">
        <v>215.81800000000001</v>
      </c>
      <c r="T29" s="9">
        <v>324.89800000000002</v>
      </c>
      <c r="U29" s="9">
        <v>340.09899999999999</v>
      </c>
      <c r="V29" s="9">
        <v>280.93799999999999</v>
      </c>
    </row>
    <row r="30" spans="1:22">
      <c r="A30" s="10">
        <v>44348</v>
      </c>
      <c r="B30" s="9">
        <v>3313.86</v>
      </c>
      <c r="C30" s="9">
        <v>6194.6639999999998</v>
      </c>
      <c r="D30" s="9">
        <v>4756.2120000000004</v>
      </c>
      <c r="E30" s="9">
        <v>1518.242</v>
      </c>
      <c r="F30" s="9">
        <v>1633.1410000000001</v>
      </c>
      <c r="G30" s="9">
        <v>1604.828</v>
      </c>
      <c r="H30" s="9">
        <v>1438.453</v>
      </c>
      <c r="I30" s="9">
        <v>2662.1559999999999</v>
      </c>
      <c r="J30" s="9">
        <v>5061.3490000000002</v>
      </c>
      <c r="K30" s="9">
        <v>3908.8130000000001</v>
      </c>
      <c r="L30" s="9">
        <v>1326.7829999999999</v>
      </c>
      <c r="M30" s="9">
        <v>1322.2180000000001</v>
      </c>
      <c r="N30" s="9">
        <v>1259.8109999999999</v>
      </c>
      <c r="O30" s="9">
        <v>1152.537</v>
      </c>
      <c r="P30" s="9">
        <v>651.70399999999995</v>
      </c>
      <c r="Q30" s="9">
        <v>1133.3150000000001</v>
      </c>
      <c r="R30" s="9">
        <v>847.399</v>
      </c>
      <c r="S30" s="9">
        <v>191.459</v>
      </c>
      <c r="T30" s="9">
        <v>310.923</v>
      </c>
      <c r="U30" s="9">
        <v>345.017</v>
      </c>
      <c r="V30" s="9">
        <v>285.916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65</vt:i4>
      </vt:variant>
    </vt:vector>
  </HeadingPairs>
  <TitlesOfParts>
    <vt:vector size="70" baseType="lpstr">
      <vt:lpstr>Contents</vt:lpstr>
      <vt:lpstr>Table 5.1</vt:lpstr>
      <vt:lpstr>Table 5.2</vt:lpstr>
      <vt:lpstr>Index</vt:lpstr>
      <vt:lpstr>Data1</vt:lpstr>
      <vt:lpstr>A124860558J</vt:lpstr>
      <vt:lpstr>A124860558J_Data</vt:lpstr>
      <vt:lpstr>A124860558J_Latest</vt:lpstr>
      <vt:lpstr>A124860562X</vt:lpstr>
      <vt:lpstr>A124860562X_Data</vt:lpstr>
      <vt:lpstr>A124860562X_Latest</vt:lpstr>
      <vt:lpstr>A124860566J</vt:lpstr>
      <vt:lpstr>A124860566J_Data</vt:lpstr>
      <vt:lpstr>A124860566J_Latest</vt:lpstr>
      <vt:lpstr>A124860570X</vt:lpstr>
      <vt:lpstr>A124860570X_Data</vt:lpstr>
      <vt:lpstr>A124860570X_Latest</vt:lpstr>
      <vt:lpstr>A124860574J</vt:lpstr>
      <vt:lpstr>A124860574J_Data</vt:lpstr>
      <vt:lpstr>A124860574J_Latest</vt:lpstr>
      <vt:lpstr>A124860578T</vt:lpstr>
      <vt:lpstr>A124860578T_Data</vt:lpstr>
      <vt:lpstr>A124860578T_Latest</vt:lpstr>
      <vt:lpstr>A124860582J</vt:lpstr>
      <vt:lpstr>A124860582J_Data</vt:lpstr>
      <vt:lpstr>A124860582J_Latest</vt:lpstr>
      <vt:lpstr>A124860586T</vt:lpstr>
      <vt:lpstr>A124860586T_Data</vt:lpstr>
      <vt:lpstr>A124860586T_Latest</vt:lpstr>
      <vt:lpstr>A124860590J</vt:lpstr>
      <vt:lpstr>A124860590J_Data</vt:lpstr>
      <vt:lpstr>A124860590J_Latest</vt:lpstr>
      <vt:lpstr>A124860594T</vt:lpstr>
      <vt:lpstr>A124860594T_Data</vt:lpstr>
      <vt:lpstr>A124860594T_Latest</vt:lpstr>
      <vt:lpstr>A124860598A</vt:lpstr>
      <vt:lpstr>A124860598A_Data</vt:lpstr>
      <vt:lpstr>A124860598A_Latest</vt:lpstr>
      <vt:lpstr>A124860602F</vt:lpstr>
      <vt:lpstr>A124860602F_Data</vt:lpstr>
      <vt:lpstr>A124860602F_Latest</vt:lpstr>
      <vt:lpstr>A124860606R</vt:lpstr>
      <vt:lpstr>A124860606R_Data</vt:lpstr>
      <vt:lpstr>A124860606R_Latest</vt:lpstr>
      <vt:lpstr>A124860610F</vt:lpstr>
      <vt:lpstr>A124860610F_Data</vt:lpstr>
      <vt:lpstr>A124860610F_Latest</vt:lpstr>
      <vt:lpstr>A124860614R</vt:lpstr>
      <vt:lpstr>A124860614R_Data</vt:lpstr>
      <vt:lpstr>A124860614R_Latest</vt:lpstr>
      <vt:lpstr>A124860618X</vt:lpstr>
      <vt:lpstr>A124860618X_Data</vt:lpstr>
      <vt:lpstr>A124860618X_Latest</vt:lpstr>
      <vt:lpstr>A124860622R</vt:lpstr>
      <vt:lpstr>A124860622R_Data</vt:lpstr>
      <vt:lpstr>A124860622R_Latest</vt:lpstr>
      <vt:lpstr>A124860626X</vt:lpstr>
      <vt:lpstr>A124860626X_Data</vt:lpstr>
      <vt:lpstr>A124860626X_Latest</vt:lpstr>
      <vt:lpstr>A124860630R</vt:lpstr>
      <vt:lpstr>A124860630R_Data</vt:lpstr>
      <vt:lpstr>A124860630R_Latest</vt:lpstr>
      <vt:lpstr>A124860634X</vt:lpstr>
      <vt:lpstr>A124860634X_Data</vt:lpstr>
      <vt:lpstr>A124860634X_Latest</vt:lpstr>
      <vt:lpstr>A124860638J</vt:lpstr>
      <vt:lpstr>A124860638J_Data</vt:lpstr>
      <vt:lpstr>A124860638J_Latest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Scott Marley</cp:lastModifiedBy>
  <dcterms:created xsi:type="dcterms:W3CDTF">2021-10-06T06:04:33Z</dcterms:created>
  <dcterms:modified xsi:type="dcterms:W3CDTF">2021-10-06T08:25:46Z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2021-10-06T08:25:46Z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5e097d34-f343-4cbb-87e6-700a54c1d13e</vt:lpwstr>
  </property>
  <property fmtid="{D5CDD505-2E9C-101B-9397-08002B2CF9AE}" pid="8" name="MSIP_Label_c8e5a7ee-c283-40b0-98eb-fa437df4c031_ContentBits">
    <vt:lpwstr>0</vt:lpwstr>
  </property>
</Properties>
</file>